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levelings-my.sharepoint.com/personal/jiri_clevelings_cz/Documents/Dokumenty/CLEVELINGS CENÍKY/CENÍK CLEVELINGS/2026 EXP verze/"/>
    </mc:Choice>
  </mc:AlternateContent>
  <xr:revisionPtr revIDLastSave="1" documentId="8_{0164C54F-8529-4679-AA55-08BF8788094A}" xr6:coauthVersionLast="47" xr6:coauthVersionMax="47" xr10:uidLastSave="{78CBCE7A-1904-43BA-B814-2326F6479A92}"/>
  <bookViews>
    <workbookView xWindow="-120" yWindow="-120" windowWidth="29040" windowHeight="15720" tabRatio="811" xr2:uid="{00000000-000D-0000-FFFF-FFFF00000000}"/>
  </bookViews>
  <sheets>
    <sheet name="DISCOUNT CARD" sheetId="20" r:id="rId1"/>
    <sheet name="01. ELECTROFUSION FITTINGS " sheetId="24" r:id="rId2"/>
    <sheet name="02. BUTTFUSION FITTINGS" sheetId="35" r:id="rId3"/>
    <sheet name="03. SEAMLESS BENDS PE100 RC" sheetId="36" r:id="rId4"/>
    <sheet name="04. FLANGES" sheetId="37" r:id="rId5"/>
    <sheet name="05.WELDING UNITS &amp; ACCESSORIES" sheetId="55" r:id="rId6"/>
    <sheet name="06. PP COMPRESSION FITTINGS" sheetId="53" r:id="rId7"/>
    <sheet name="07. PP COMPRESSION VALVES" sheetId="52" r:id="rId8"/>
    <sheet name="08. CLAMP SADDLES" sheetId="51" r:id="rId9"/>
    <sheet name="09. PP THREAD FITTINGS" sheetId="50" r:id="rId10"/>
    <sheet name="10. PVC PRESSURE FITTINGS" sheetId="49" r:id="rId11"/>
    <sheet name="11. PVC PRESSURE VALVES" sheetId="48" r:id="rId12"/>
    <sheet name="12. PVC-U CHECK VALVES" sheetId="43" r:id="rId13"/>
    <sheet name="13. PVC CLEANERS, CEMENTS" sheetId="32" r:id="rId14"/>
    <sheet name="14. PVC FLEXIBLE HOSES" sheetId="41" r:id="rId15"/>
    <sheet name="15. PVC-U PRESSURE PIPES" sheetId="39" r:id="rId16"/>
    <sheet name="16. PE PRESSURE PIPES" sheetId="40" r:id="rId17"/>
    <sheet name="17. SWIMMING POOL EQUIPMENT" sheetId="54" r:id="rId18"/>
  </sheets>
  <definedNames>
    <definedName name="a">#REF!</definedName>
    <definedName name="elektrorvarovky" localSheetId="1">#REF!</definedName>
    <definedName name="elektrorvarovky" localSheetId="2">#REF!</definedName>
    <definedName name="elektrorvarovky" localSheetId="3">#REF!</definedName>
    <definedName name="elektrorvarovky" localSheetId="4">#REF!</definedName>
    <definedName name="elektrorvarovky" localSheetId="5">#REF!</definedName>
    <definedName name="elektrorvarovky" localSheetId="13">#REF!</definedName>
    <definedName name="elektrorvarovky" localSheetId="15">#REF!</definedName>
    <definedName name="elektrorvarovky" localSheetId="16">#REF!</definedName>
    <definedName name="elektrorvarovky" localSheetId="17">#REF!</definedName>
    <definedName name="elektrorvarovky">#REF!</definedName>
    <definedName name="ES">#REF!</definedName>
    <definedName name="euro" localSheetId="1">'01. ELECTROFUSION FITTINGS '!$B$3</definedName>
    <definedName name="euro" localSheetId="2">#REF!</definedName>
    <definedName name="euro" localSheetId="3">#REF!</definedName>
    <definedName name="euro" localSheetId="4">#REF!</definedName>
    <definedName name="euro" localSheetId="5">#REF!</definedName>
    <definedName name="euro" localSheetId="13">#REF!</definedName>
    <definedName name="euro" localSheetId="15">#REF!</definedName>
    <definedName name="euro" localSheetId="16">#REF!</definedName>
    <definedName name="euro" localSheetId="17">#REF!</definedName>
    <definedName name="euro">#REF!</definedName>
    <definedName name="eurostandart" localSheetId="1">#REF!</definedName>
    <definedName name="eurostandart" localSheetId="2">#REF!</definedName>
    <definedName name="eurostandart" localSheetId="3">#REF!</definedName>
    <definedName name="eurostandart" localSheetId="4">#REF!</definedName>
    <definedName name="eurostandart" localSheetId="5">#REF!</definedName>
    <definedName name="eurostandart" localSheetId="13">#REF!</definedName>
    <definedName name="eurostandart" localSheetId="15">#REF!</definedName>
    <definedName name="eurostandart" localSheetId="16">#REF!</definedName>
    <definedName name="eurostandart" localSheetId="17">#REF!</definedName>
    <definedName name="eurostandart">#REF!</definedName>
    <definedName name="HIDROTUBO___PVC_flexible_hose" localSheetId="2">#REF!</definedName>
    <definedName name="HIDROTUBO___PVC_flexible_hose" localSheetId="3">#REF!</definedName>
    <definedName name="HIDROTUBO___PVC_flexible_hose" localSheetId="4">#REF!</definedName>
    <definedName name="HIDROTUBO___PVC_flexible_hose" localSheetId="5">#REF!</definedName>
    <definedName name="HIDROTUBO___PVC_flexible_hose" localSheetId="6">#REF!</definedName>
    <definedName name="HIDROTUBO___PVC_flexible_hose" localSheetId="7">#REF!</definedName>
    <definedName name="HIDROTUBO___PVC_flexible_hose" localSheetId="8">#REF!</definedName>
    <definedName name="HIDROTUBO___PVC_flexible_hose" localSheetId="9">#REF!</definedName>
    <definedName name="HIDROTUBO___PVC_flexible_hose" localSheetId="10">#REF!</definedName>
    <definedName name="HIDROTUBO___PVC_flexible_hose" localSheetId="11">#REF!</definedName>
    <definedName name="HIDROTUBO___PVC_flexible_hose" localSheetId="12">#REF!</definedName>
    <definedName name="HIDROTUBO___PVC_flexible_hose" localSheetId="13">#REF!</definedName>
    <definedName name="HIDROTUBO___PVC_flexible_hose" localSheetId="14">'14. PVC FLEXIBLE HOSES'!#REF!</definedName>
    <definedName name="HIDROTUBO___PVC_flexible_hose" localSheetId="15">#REF!</definedName>
    <definedName name="HIDROTUBO___PVC_flexible_hose" localSheetId="16">#REF!</definedName>
    <definedName name="HIDROTUBO___PVC_flexible_hose" localSheetId="17">#REF!</definedName>
    <definedName name="HIDROTUBO___PVC_flexible_hose">#REF!</definedName>
    <definedName name="Check_valve___Solvent_cement">#REF!</definedName>
    <definedName name="Inlets" localSheetId="2">#REF!</definedName>
    <definedName name="Inlets" localSheetId="3">#REF!</definedName>
    <definedName name="Inlets" localSheetId="4">#REF!</definedName>
    <definedName name="Inlets" localSheetId="5">#REF!</definedName>
    <definedName name="Inlets" localSheetId="13">#REF!</definedName>
    <definedName name="Inlets" localSheetId="15">#REF!</definedName>
    <definedName name="Inlets" localSheetId="16">#REF!</definedName>
    <definedName name="Inlets" localSheetId="17">#REF!</definedName>
    <definedName name="Inlets">#REF!</definedName>
    <definedName name="_xlnm.Print_Titles" localSheetId="1">'01. ELECTROFUSION FITTINGS '!$3:$5</definedName>
    <definedName name="_xlnm.Print_Titles" localSheetId="2">'02. BUTTFUSION FITTINGS'!$3:$5</definedName>
    <definedName name="_xlnm.Print_Titles" localSheetId="3">'03. SEAMLESS BENDS PE100 RC'!$3:$5</definedName>
    <definedName name="_xlnm.Print_Titles" localSheetId="4">'04. FLANGES'!$3:$5</definedName>
    <definedName name="_xlnm.Print_Titles" localSheetId="6">'06. PP COMPRESSION FITTINGS'!$1:$5</definedName>
    <definedName name="_xlnm.Print_Titles" localSheetId="7">'07. PP COMPRESSION VALVES'!$3:$5</definedName>
    <definedName name="_xlnm.Print_Titles" localSheetId="8">'08. CLAMP SADDLES'!$3:$5</definedName>
    <definedName name="_xlnm.Print_Titles" localSheetId="9">'09. PP THREAD FITTINGS'!$3:$5</definedName>
    <definedName name="_xlnm.Print_Titles" localSheetId="10">'10. PVC PRESSURE FITTINGS'!$3:$5</definedName>
    <definedName name="_xlnm.Print_Titles" localSheetId="11">'11. PVC PRESSURE VALVES'!$3:$5</definedName>
    <definedName name="_xlnm.Print_Titles" localSheetId="12">'12. PVC-U CHECK VALVES'!$3:$5</definedName>
    <definedName name="_xlnm.Print_Titles" localSheetId="13">'13. PVC CLEANERS, CEMENTS'!$3:$5</definedName>
    <definedName name="_xlnm.Print_Titles" localSheetId="16">'16. PE PRESSURE PIPES'!$3:$5</definedName>
    <definedName name="pomoc" localSheetId="1">#REF!</definedName>
    <definedName name="pomoc" localSheetId="2">#REF!</definedName>
    <definedName name="pomoc" localSheetId="3">#REF!</definedName>
    <definedName name="pomoc" localSheetId="4">#REF!</definedName>
    <definedName name="pomoc" localSheetId="5">#REF!</definedName>
    <definedName name="pomoc" localSheetId="13">#REF!</definedName>
    <definedName name="pomoc" localSheetId="15">#REF!</definedName>
    <definedName name="pomoc" localSheetId="16">#REF!</definedName>
    <definedName name="pomoc" localSheetId="17">#REF!</definedName>
    <definedName name="pomoc">#REF!</definedName>
    <definedName name="PP_Navrtávací_pasy" localSheetId="2">#REF!</definedName>
    <definedName name="PP_Navrtávací_pasy" localSheetId="3">#REF!</definedName>
    <definedName name="PP_Navrtávací_pasy" localSheetId="4">#REF!</definedName>
    <definedName name="PP_Navrtávací_pasy" localSheetId="5">#REF!</definedName>
    <definedName name="PP_Navrtávací_pasy" localSheetId="13">#REF!</definedName>
    <definedName name="PP_Navrtávací_pasy" localSheetId="15">#REF!</definedName>
    <definedName name="PP_Navrtávací_pasy" localSheetId="16">#REF!</definedName>
    <definedName name="PP_Navrtávací_pasy" localSheetId="17">#REF!</definedName>
    <definedName name="PP_Navrtávací_pasy">#REF!</definedName>
    <definedName name="PP_šroubení_a_montážní_klíče">#REF!</definedName>
    <definedName name="ppp">#REF!</definedName>
    <definedName name="přiruby_ocel" localSheetId="4">'04. FLANGES'!$B$3</definedName>
    <definedName name="přiruby_ocel">#REF!</definedName>
    <definedName name="PVC" localSheetId="5">#REF!</definedName>
    <definedName name="PVC" localSheetId="6">#REF!</definedName>
    <definedName name="PVC" localSheetId="7">#REF!</definedName>
    <definedName name="PVC" localSheetId="17">#REF!</definedName>
    <definedName name="PVC">#REF!</definedName>
    <definedName name="stroje_taveni" localSheetId="1">#REF!</definedName>
    <definedName name="stroje_taveni" localSheetId="2">#REF!</definedName>
    <definedName name="stroje_taveni" localSheetId="3">#REF!</definedName>
    <definedName name="stroje_taveni" localSheetId="4">#REF!</definedName>
    <definedName name="stroje_taveni" localSheetId="5">#REF!</definedName>
    <definedName name="stroje_taveni" localSheetId="13">#REF!</definedName>
    <definedName name="stroje_taveni" localSheetId="15">#REF!</definedName>
    <definedName name="stroje_taveni" localSheetId="16">#REF!</definedName>
    <definedName name="stroje_taveni" localSheetId="17">#REF!</definedName>
    <definedName name="stroje_taveni">#REF!</definedName>
    <definedName name="tlak_ventily" localSheetId="11">'11. PVC PRESSURE VALVES'!$B$3</definedName>
    <definedName name="tlak_ventily">#REF!</definedName>
    <definedName name="tupo" localSheetId="1">#REF!</definedName>
    <definedName name="tupo" localSheetId="2">#REF!</definedName>
    <definedName name="tupo" localSheetId="3">#REF!</definedName>
    <definedName name="tupo" localSheetId="4">#REF!</definedName>
    <definedName name="tupo" localSheetId="5">#REF!</definedName>
    <definedName name="tupo" localSheetId="13">#REF!</definedName>
    <definedName name="tupo" localSheetId="15">#REF!</definedName>
    <definedName name="tupo" localSheetId="16">#REF!</definedName>
    <definedName name="tupo" localSheetId="17">#REF!</definedName>
    <definedName name="tupo">#REF!</definedName>
    <definedName name="tvarovky_na_tupo" localSheetId="2">'02. BUTTFUSION FITTINGS'!$B$3</definedName>
    <definedName name="tvarovky_na_tupo">#REF!</definedName>
    <definedName name="tvarovky_tlak" localSheetId="10">'10. PVC PRESSURE FITTINGS'!$B$3</definedName>
    <definedName name="tvarovky_tla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2" i="24" l="1"/>
  <c r="G611" i="24"/>
  <c r="G610" i="24"/>
  <c r="G609" i="24"/>
  <c r="G608" i="24"/>
  <c r="G607" i="24"/>
  <c r="G606" i="24"/>
  <c r="G5" i="55" l="1"/>
  <c r="G163" i="55" s="1"/>
  <c r="G276" i="55"/>
  <c r="G389" i="53"/>
  <c r="F140" i="43"/>
  <c r="F139" i="43"/>
  <c r="F134" i="43"/>
  <c r="F133" i="43"/>
  <c r="F132" i="43"/>
  <c r="F131" i="43"/>
  <c r="F130" i="43"/>
  <c r="F129" i="43"/>
  <c r="G164" i="55" l="1"/>
  <c r="G194" i="55"/>
  <c r="G231" i="55"/>
  <c r="G268" i="55"/>
  <c r="G70" i="55"/>
  <c r="G115" i="55"/>
  <c r="G116" i="55"/>
  <c r="G186" i="55"/>
  <c r="G225" i="55"/>
  <c r="G263" i="55"/>
  <c r="G66" i="55"/>
  <c r="G118" i="55"/>
  <c r="G166" i="55"/>
  <c r="G235" i="55"/>
  <c r="G9" i="55"/>
  <c r="G127" i="55"/>
  <c r="G203" i="55"/>
  <c r="G240" i="55"/>
  <c r="G135" i="55"/>
  <c r="G206" i="55"/>
  <c r="G245" i="55"/>
  <c r="G20" i="55"/>
  <c r="G143" i="55"/>
  <c r="G209" i="55"/>
  <c r="G250" i="55"/>
  <c r="G29" i="55"/>
  <c r="G149" i="55"/>
  <c r="G215" i="55"/>
  <c r="G252" i="55"/>
  <c r="G38" i="55"/>
  <c r="G151" i="55"/>
  <c r="G178" i="55"/>
  <c r="G216" i="55"/>
  <c r="G254" i="55"/>
  <c r="G47" i="55"/>
  <c r="G107" i="55"/>
  <c r="G159" i="55"/>
  <c r="G179" i="55"/>
  <c r="G217" i="55"/>
  <c r="G259" i="55"/>
  <c r="G261" i="55"/>
  <c r="G76" i="55"/>
  <c r="G117" i="55"/>
  <c r="G165" i="55"/>
  <c r="G196" i="55"/>
  <c r="G233" i="55"/>
  <c r="G275" i="55"/>
  <c r="G82" i="55"/>
  <c r="G198" i="55"/>
  <c r="G88" i="55"/>
  <c r="G167" i="55"/>
  <c r="G282" i="55"/>
  <c r="G12" i="55"/>
  <c r="G94" i="55"/>
  <c r="G171" i="55"/>
  <c r="G284" i="55"/>
  <c r="G96" i="55"/>
  <c r="G174" i="55"/>
  <c r="G289" i="55"/>
  <c r="G100" i="55"/>
  <c r="G176" i="55"/>
  <c r="G294" i="55"/>
  <c r="G102" i="55"/>
  <c r="G56" i="55"/>
  <c r="G113" i="55"/>
  <c r="G161" i="55"/>
  <c r="G180" i="55"/>
  <c r="G218" i="55"/>
  <c r="G64" i="55"/>
  <c r="G114" i="55"/>
  <c r="G162" i="55"/>
  <c r="G181" i="55"/>
  <c r="G219" i="55"/>
  <c r="G263" i="35" l="1"/>
  <c r="G455" i="24" l="1"/>
  <c r="G230" i="24"/>
  <c r="G414" i="24" s="1"/>
  <c r="G5" i="24"/>
  <c r="F5" i="36"/>
  <c r="G692" i="35"/>
  <c r="G691" i="35"/>
  <c r="G5" i="53"/>
  <c r="G5" i="52"/>
  <c r="G9" i="24" l="1"/>
  <c r="G205" i="24"/>
  <c r="G203" i="24"/>
  <c r="G202" i="24"/>
  <c r="G204" i="24"/>
  <c r="G207" i="24"/>
  <c r="G206" i="24"/>
  <c r="G273" i="54"/>
  <c r="G293" i="54" l="1"/>
  <c r="G286" i="54"/>
  <c r="G285" i="54"/>
  <c r="G278" i="54"/>
  <c r="G291" i="54"/>
  <c r="G284" i="54"/>
  <c r="G283" i="54"/>
  <c r="G276" i="54"/>
  <c r="G281" i="53"/>
  <c r="G235" i="53"/>
  <c r="G234" i="53"/>
  <c r="G231" i="53"/>
  <c r="G192" i="53"/>
  <c r="G191" i="53"/>
  <c r="G88" i="53"/>
  <c r="G42" i="53"/>
  <c r="G39" i="53"/>
  <c r="G54" i="35"/>
  <c r="G53" i="35"/>
  <c r="G52" i="35"/>
  <c r="G51" i="35"/>
  <c r="G50" i="35"/>
  <c r="G31" i="35"/>
  <c r="G30" i="35"/>
  <c r="G29" i="35"/>
  <c r="G28" i="35"/>
  <c r="G27" i="35"/>
  <c r="G348" i="54"/>
  <c r="G315" i="54"/>
  <c r="G330" i="54"/>
  <c r="G297" i="54"/>
  <c r="G221" i="54"/>
  <c r="G205" i="54"/>
  <c r="G123" i="54"/>
  <c r="G108" i="54"/>
  <c r="G78" i="54"/>
  <c r="G62" i="54"/>
  <c r="G30" i="54"/>
  <c r="G7" i="54"/>
  <c r="F76" i="32" l="1"/>
  <c r="G332" i="53"/>
  <c r="G396" i="53" s="1"/>
  <c r="G277" i="53"/>
  <c r="F77" i="32" l="1"/>
  <c r="G395" i="53"/>
  <c r="G329" i="53"/>
  <c r="G328" i="53"/>
  <c r="G327" i="53"/>
  <c r="G326" i="53"/>
  <c r="G322" i="53"/>
  <c r="G321" i="53"/>
  <c r="G320" i="53"/>
  <c r="G319" i="53"/>
  <c r="G318" i="53"/>
  <c r="G314" i="53"/>
  <c r="G311" i="53"/>
  <c r="G310" i="53"/>
  <c r="G309" i="53"/>
  <c r="G308" i="53"/>
  <c r="G307" i="53"/>
  <c r="G306" i="53"/>
  <c r="G300" i="53"/>
  <c r="G295" i="53"/>
  <c r="G294" i="53"/>
  <c r="G289" i="53"/>
  <c r="G288" i="53"/>
  <c r="G287" i="53"/>
  <c r="G284" i="53"/>
  <c r="G283" i="53"/>
  <c r="G282" i="53"/>
  <c r="G280" i="53"/>
  <c r="G279" i="53"/>
  <c r="G278" i="53"/>
  <c r="G270" i="53"/>
  <c r="G269" i="53"/>
  <c r="G268" i="53"/>
  <c r="G267" i="53"/>
  <c r="G266" i="53"/>
  <c r="G265" i="53"/>
  <c r="G262" i="53"/>
  <c r="G261" i="53"/>
  <c r="G260" i="53"/>
  <c r="G259" i="53"/>
  <c r="G258" i="53"/>
  <c r="G257" i="53"/>
  <c r="G254" i="53"/>
  <c r="G253" i="53"/>
  <c r="G252" i="53"/>
  <c r="G251" i="53"/>
  <c r="G250" i="53"/>
  <c r="G246" i="53"/>
  <c r="G243" i="53"/>
  <c r="G242" i="53"/>
  <c r="G241" i="53"/>
  <c r="G240" i="53"/>
  <c r="G239" i="53"/>
  <c r="G238" i="53"/>
  <c r="G233" i="53"/>
  <c r="G232" i="53"/>
  <c r="G230" i="53"/>
  <c r="G229" i="53"/>
  <c r="G228" i="53"/>
  <c r="G227" i="53"/>
  <c r="G224" i="53"/>
  <c r="G215" i="53"/>
  <c r="G214" i="53"/>
  <c r="G213" i="53"/>
  <c r="G212" i="53"/>
  <c r="G211" i="53"/>
  <c r="G208" i="53"/>
  <c r="G207" i="53"/>
  <c r="G206" i="53"/>
  <c r="G202" i="53"/>
  <c r="G201" i="53"/>
  <c r="G200" i="53"/>
  <c r="G197" i="53"/>
  <c r="G196" i="53"/>
  <c r="G195" i="53"/>
  <c r="G194" i="53"/>
  <c r="G193" i="53"/>
  <c r="G190" i="53"/>
  <c r="G187" i="53"/>
  <c r="G186" i="53"/>
  <c r="G185" i="53"/>
  <c r="G184" i="53"/>
  <c r="G183" i="53"/>
  <c r="G179" i="53"/>
  <c r="G176" i="53"/>
  <c r="G175" i="53"/>
  <c r="G174" i="53"/>
  <c r="G173" i="53"/>
  <c r="G172" i="53"/>
  <c r="G171" i="53"/>
  <c r="G168" i="53"/>
  <c r="G167" i="53"/>
  <c r="G166" i="53"/>
  <c r="G165" i="53"/>
  <c r="G164" i="53"/>
  <c r="G163" i="53"/>
  <c r="G157" i="53"/>
  <c r="G156" i="53"/>
  <c r="G155" i="53"/>
  <c r="G154" i="53"/>
  <c r="G153" i="53"/>
  <c r="G152" i="53"/>
  <c r="G149" i="53"/>
  <c r="G148" i="53"/>
  <c r="G144" i="53"/>
  <c r="G143" i="53"/>
  <c r="G142" i="53"/>
  <c r="G141" i="53"/>
  <c r="G138" i="53"/>
  <c r="G137" i="53"/>
  <c r="G136" i="53"/>
  <c r="G135" i="53"/>
  <c r="G131" i="53"/>
  <c r="G128" i="53"/>
  <c r="G125" i="53"/>
  <c r="G124" i="53"/>
  <c r="G123" i="53"/>
  <c r="G122" i="53"/>
  <c r="G121" i="53"/>
  <c r="G120" i="53"/>
  <c r="G117" i="53"/>
  <c r="G116" i="53"/>
  <c r="G114" i="53"/>
  <c r="G113" i="53"/>
  <c r="G112" i="53"/>
  <c r="G111" i="53"/>
  <c r="G108" i="53"/>
  <c r="G107" i="53"/>
  <c r="G106" i="53"/>
  <c r="G105" i="53"/>
  <c r="G104" i="53"/>
  <c r="G103" i="53"/>
  <c r="G100" i="53"/>
  <c r="G99" i="53"/>
  <c r="G98" i="53"/>
  <c r="G97" i="53"/>
  <c r="G93" i="53"/>
  <c r="G92" i="53"/>
  <c r="G89" i="53"/>
  <c r="G87" i="53"/>
  <c r="G86" i="53"/>
  <c r="G85" i="53"/>
  <c r="G84" i="53"/>
  <c r="G83" i="53"/>
  <c r="G80" i="53"/>
  <c r="G79" i="53"/>
  <c r="G78" i="53"/>
  <c r="G77" i="53"/>
  <c r="G76" i="53"/>
  <c r="G75" i="53"/>
  <c r="G72" i="53"/>
  <c r="G71" i="53"/>
  <c r="G70" i="53"/>
  <c r="G69" i="53"/>
  <c r="G68" i="53"/>
  <c r="G67" i="53"/>
  <c r="G64" i="53"/>
  <c r="G63" i="53"/>
  <c r="G62" i="53"/>
  <c r="G50" i="53"/>
  <c r="G49" i="53"/>
  <c r="G48" i="53"/>
  <c r="G45" i="53"/>
  <c r="G44" i="53"/>
  <c r="G43" i="53"/>
  <c r="G41" i="53"/>
  <c r="G40" i="53"/>
  <c r="G38" i="53"/>
  <c r="G35" i="53"/>
  <c r="G34" i="53"/>
  <c r="G33" i="53"/>
  <c r="G32" i="53"/>
  <c r="G28" i="53"/>
  <c r="G27" i="53"/>
  <c r="G24" i="53"/>
  <c r="G23" i="53"/>
  <c r="G22" i="53"/>
  <c r="G21" i="53"/>
  <c r="G17" i="53"/>
  <c r="G16" i="53"/>
  <c r="G13" i="53"/>
  <c r="G12" i="53"/>
  <c r="G11" i="53"/>
  <c r="G10" i="53"/>
  <c r="G9" i="53"/>
  <c r="G8" i="53"/>
  <c r="G325" i="53"/>
  <c r="G388" i="53" l="1"/>
  <c r="G14" i="53"/>
  <c r="G25" i="53"/>
  <c r="G36" i="53"/>
  <c r="G46" i="53"/>
  <c r="G65" i="53"/>
  <c r="G73" i="53"/>
  <c r="G81" i="53"/>
  <c r="G90" i="53"/>
  <c r="G101" i="53"/>
  <c r="G109" i="53"/>
  <c r="G118" i="53"/>
  <c r="G126" i="53"/>
  <c r="G139" i="53"/>
  <c r="G150" i="53"/>
  <c r="G161" i="53"/>
  <c r="G169" i="53"/>
  <c r="G177" i="53"/>
  <c r="G188" i="53"/>
  <c r="G198" i="53"/>
  <c r="G209" i="53"/>
  <c r="G225" i="53"/>
  <c r="G236" i="53"/>
  <c r="G244" i="53"/>
  <c r="G255" i="53"/>
  <c r="G263" i="53"/>
  <c r="G271" i="53"/>
  <c r="G285" i="53"/>
  <c r="G301" i="53"/>
  <c r="G312" i="53"/>
  <c r="G324" i="53"/>
  <c r="G402" i="53"/>
  <c r="G15" i="53"/>
  <c r="G26" i="53"/>
  <c r="G37" i="53"/>
  <c r="G47" i="53"/>
  <c r="G66" i="53"/>
  <c r="G74" i="53"/>
  <c r="G82" i="53"/>
  <c r="G91" i="53"/>
  <c r="G102" i="53"/>
  <c r="G110" i="53"/>
  <c r="G119" i="53"/>
  <c r="G127" i="53"/>
  <c r="G140" i="53"/>
  <c r="G151" i="53"/>
  <c r="G162" i="53"/>
  <c r="G170" i="53"/>
  <c r="G178" i="53"/>
  <c r="G189" i="53"/>
  <c r="G199" i="53"/>
  <c r="G210" i="53"/>
  <c r="G226" i="53"/>
  <c r="G237" i="53"/>
  <c r="G245" i="53"/>
  <c r="G256" i="53"/>
  <c r="G264" i="53"/>
  <c r="G276" i="53"/>
  <c r="G286" i="53"/>
  <c r="G302" i="53"/>
  <c r="G313" i="53"/>
  <c r="G362" i="54" l="1"/>
  <c r="G334" i="54"/>
  <c r="G321" i="54"/>
  <c r="G301" i="54"/>
  <c r="G246" i="54"/>
  <c r="G215" i="54"/>
  <c r="G199" i="54"/>
  <c r="G118" i="54"/>
  <c r="G81" i="54"/>
  <c r="G72" i="54"/>
  <c r="G54" i="54"/>
  <c r="G17" i="54"/>
  <c r="G208" i="54" l="1"/>
  <c r="G325" i="54"/>
  <c r="G326" i="54"/>
  <c r="G302" i="54"/>
  <c r="G351" i="54"/>
  <c r="G303" i="54"/>
  <c r="G352" i="54"/>
  <c r="G308" i="54"/>
  <c r="G353" i="54"/>
  <c r="G309" i="54"/>
  <c r="G354" i="54"/>
  <c r="G310" i="54"/>
  <c r="G360" i="54"/>
  <c r="G154" i="54"/>
  <c r="G311" i="54"/>
  <c r="G361" i="54"/>
  <c r="G161" i="54"/>
  <c r="G312" i="54"/>
  <c r="G126" i="54"/>
  <c r="G133" i="54"/>
  <c r="G327" i="54"/>
  <c r="G140" i="54"/>
  <c r="G147" i="54"/>
  <c r="G168" i="54"/>
  <c r="G175" i="54"/>
  <c r="G185" i="54"/>
  <c r="G192" i="54"/>
  <c r="G88" i="54"/>
  <c r="G238" i="54"/>
  <c r="G24" i="54"/>
  <c r="G95" i="54"/>
  <c r="G335" i="54"/>
  <c r="G102" i="54"/>
  <c r="G253" i="54"/>
  <c r="G336" i="54"/>
  <c r="G260" i="54"/>
  <c r="G318" i="54"/>
  <c r="G342" i="54"/>
  <c r="G40" i="54"/>
  <c r="G111" i="54"/>
  <c r="G267" i="54"/>
  <c r="G343" i="54"/>
  <c r="G47" i="54"/>
  <c r="G320" i="54"/>
  <c r="G344" i="54"/>
  <c r="G65" i="54"/>
  <c r="G224" i="54"/>
  <c r="G10" i="54"/>
  <c r="G231" i="54"/>
  <c r="G333" i="54"/>
  <c r="G33" i="54"/>
  <c r="G319" i="54"/>
  <c r="F5" i="39" l="1"/>
  <c r="N5" i="41" l="1"/>
  <c r="G5" i="37" l="1"/>
  <c r="G13" i="37" l="1"/>
  <c r="G24" i="37"/>
  <c r="G39" i="37"/>
  <c r="G15" i="37"/>
  <c r="G26" i="37"/>
  <c r="G41" i="37"/>
  <c r="G9" i="37"/>
  <c r="G17" i="37"/>
  <c r="G28" i="37"/>
  <c r="G11" i="37"/>
  <c r="G19" i="37"/>
  <c r="G12" i="37"/>
  <c r="G16" i="37"/>
  <c r="G20" i="37"/>
  <c r="G27" i="37"/>
  <c r="G38" i="37"/>
  <c r="G42" i="37"/>
  <c r="G10" i="37"/>
  <c r="G14" i="37"/>
  <c r="G18" i="37"/>
  <c r="G25" i="37"/>
  <c r="G40" i="37"/>
  <c r="F171" i="36" l="1"/>
  <c r="F170" i="36"/>
  <c r="F169" i="36"/>
  <c r="F168" i="36"/>
  <c r="F167" i="36"/>
  <c r="F166" i="36"/>
  <c r="F165" i="36"/>
  <c r="F164" i="36"/>
  <c r="F163" i="36"/>
  <c r="F162" i="36"/>
  <c r="F161" i="36"/>
  <c r="F160" i="36"/>
  <c r="F159" i="36"/>
  <c r="F158" i="36"/>
  <c r="F157" i="36"/>
  <c r="F156" i="36"/>
  <c r="F145" i="36"/>
  <c r="F144" i="36"/>
  <c r="F143" i="36"/>
  <c r="F142" i="36"/>
  <c r="F141" i="36"/>
  <c r="F140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G479" i="24"/>
  <c r="G478" i="24"/>
  <c r="G477" i="24"/>
  <c r="G476" i="24"/>
  <c r="G475" i="24"/>
  <c r="G474" i="24"/>
  <c r="G473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142" i="52" l="1"/>
  <c r="G124" i="52"/>
  <c r="G104" i="52"/>
  <c r="G86" i="52"/>
  <c r="G68" i="52"/>
  <c r="G43" i="52"/>
  <c r="G28" i="52"/>
  <c r="G10" i="52"/>
  <c r="G83" i="52"/>
  <c r="G22" i="52"/>
  <c r="G82" i="52"/>
  <c r="G39" i="52"/>
  <c r="G81" i="52"/>
  <c r="G38" i="52"/>
  <c r="G113" i="52"/>
  <c r="G77" i="52"/>
  <c r="G19" i="52"/>
  <c r="G91" i="52"/>
  <c r="G30" i="52"/>
  <c r="G90" i="52"/>
  <c r="G141" i="52"/>
  <c r="G123" i="52"/>
  <c r="G103" i="52"/>
  <c r="G85" i="52"/>
  <c r="G67" i="52"/>
  <c r="G42" i="52"/>
  <c r="G24" i="52"/>
  <c r="G9" i="52"/>
  <c r="G101" i="52"/>
  <c r="G40" i="52"/>
  <c r="G120" i="52"/>
  <c r="G21" i="52"/>
  <c r="G99" i="52"/>
  <c r="G34" i="52"/>
  <c r="G109" i="52"/>
  <c r="G12" i="52"/>
  <c r="G47" i="52"/>
  <c r="G140" i="52"/>
  <c r="G122" i="52"/>
  <c r="G102" i="52"/>
  <c r="G84" i="52"/>
  <c r="G66" i="52"/>
  <c r="G41" i="52"/>
  <c r="G23" i="52"/>
  <c r="G8" i="52"/>
  <c r="G121" i="52"/>
  <c r="G65" i="52"/>
  <c r="G100" i="52"/>
  <c r="G64" i="52"/>
  <c r="G119" i="52"/>
  <c r="G63" i="52"/>
  <c r="G20" i="52"/>
  <c r="G95" i="52"/>
  <c r="G52" i="52"/>
  <c r="G129" i="52"/>
  <c r="G48" i="52"/>
  <c r="G72" i="52"/>
  <c r="G139" i="52"/>
  <c r="G108" i="52"/>
  <c r="G138" i="52"/>
  <c r="G29" i="52"/>
  <c r="G137" i="52"/>
  <c r="G133" i="52"/>
  <c r="G132" i="52"/>
  <c r="G112" i="52"/>
  <c r="G94" i="52"/>
  <c r="G76" i="52"/>
  <c r="G51" i="52"/>
  <c r="G33" i="52"/>
  <c r="G18" i="52"/>
  <c r="G111" i="52"/>
  <c r="G93" i="52"/>
  <c r="G75" i="52"/>
  <c r="G50" i="52"/>
  <c r="G32" i="52"/>
  <c r="G14" i="52"/>
  <c r="G110" i="52"/>
  <c r="G92" i="52"/>
  <c r="G74" i="52"/>
  <c r="G49" i="52"/>
  <c r="G31" i="52"/>
  <c r="G13" i="52"/>
  <c r="G73" i="52"/>
  <c r="G128" i="52"/>
  <c r="G11" i="52"/>
  <c r="G131" i="52"/>
  <c r="G130" i="52"/>
  <c r="F5" i="51" l="1"/>
  <c r="F129" i="51" s="1"/>
  <c r="F5" i="50"/>
  <c r="F120" i="50" s="1"/>
  <c r="F5" i="49"/>
  <c r="F5" i="48"/>
  <c r="F5" i="32"/>
  <c r="F105" i="32" s="1"/>
  <c r="F5" i="43"/>
  <c r="F20" i="41"/>
  <c r="F19" i="41"/>
  <c r="F18" i="41"/>
  <c r="F17" i="41"/>
  <c r="F16" i="41"/>
  <c r="F15" i="41"/>
  <c r="F14" i="41"/>
  <c r="F13" i="41"/>
  <c r="F12" i="41"/>
  <c r="F11" i="41"/>
  <c r="F10" i="41"/>
  <c r="F9" i="41"/>
  <c r="F153" i="32" l="1"/>
  <c r="F66" i="32"/>
  <c r="F53" i="32"/>
  <c r="F144" i="32"/>
  <c r="F135" i="32"/>
  <c r="F51" i="32"/>
  <c r="F127" i="32"/>
  <c r="F50" i="32"/>
  <c r="F8" i="32"/>
  <c r="F119" i="32"/>
  <c r="F38" i="32"/>
  <c r="F111" i="32"/>
  <c r="F37" i="32"/>
  <c r="F103" i="32"/>
  <c r="F23" i="32"/>
  <c r="F91" i="32"/>
  <c r="F11" i="32"/>
  <c r="F52" i="32"/>
  <c r="F10" i="32"/>
  <c r="F67" i="32"/>
  <c r="F9" i="32"/>
  <c r="F796" i="49"/>
  <c r="F795" i="49"/>
  <c r="F794" i="49"/>
  <c r="F762" i="49"/>
  <c r="F763" i="49"/>
  <c r="F778" i="49"/>
  <c r="F780" i="49"/>
  <c r="F781" i="49"/>
  <c r="F782" i="49"/>
  <c r="F769" i="49"/>
  <c r="F771" i="49"/>
  <c r="F773" i="49"/>
  <c r="F777" i="49"/>
  <c r="F768" i="49"/>
  <c r="F779" i="49"/>
  <c r="F770" i="49"/>
  <c r="F772" i="49"/>
  <c r="F440" i="49"/>
  <c r="F239" i="49"/>
  <c r="F238" i="49"/>
  <c r="F580" i="49"/>
  <c r="F460" i="49"/>
  <c r="F459" i="49"/>
  <c r="F439" i="49"/>
  <c r="F322" i="49"/>
  <c r="F741" i="49"/>
  <c r="F130" i="48"/>
  <c r="F129" i="48"/>
  <c r="F125" i="48"/>
  <c r="F128" i="48"/>
  <c r="F127" i="48"/>
  <c r="F126" i="48"/>
  <c r="F867" i="49"/>
  <c r="F859" i="49"/>
  <c r="F840" i="49"/>
  <c r="F829" i="49"/>
  <c r="F815" i="49"/>
  <c r="F804" i="49"/>
  <c r="F755" i="49"/>
  <c r="F743" i="49"/>
  <c r="F730" i="49"/>
  <c r="F722" i="49"/>
  <c r="F711" i="49"/>
  <c r="F700" i="49"/>
  <c r="F689" i="49"/>
  <c r="F675" i="49"/>
  <c r="F667" i="49"/>
  <c r="F659" i="49"/>
  <c r="F617" i="49"/>
  <c r="F609" i="49"/>
  <c r="F601" i="49"/>
  <c r="F593" i="49"/>
  <c r="F582" i="49"/>
  <c r="F570" i="49"/>
  <c r="F562" i="49"/>
  <c r="F551" i="49"/>
  <c r="F540" i="49"/>
  <c r="F532" i="49"/>
  <c r="F521" i="49"/>
  <c r="F510" i="49"/>
  <c r="F502" i="49"/>
  <c r="F490" i="49"/>
  <c r="F477" i="49"/>
  <c r="F468" i="49"/>
  <c r="F454" i="49"/>
  <c r="F446" i="49"/>
  <c r="F433" i="49"/>
  <c r="F416" i="49"/>
  <c r="F405" i="49"/>
  <c r="F397" i="49"/>
  <c r="F389" i="49"/>
  <c r="F381" i="49"/>
  <c r="F373" i="49"/>
  <c r="F365" i="49"/>
  <c r="F354" i="49"/>
  <c r="F346" i="49"/>
  <c r="F338" i="49"/>
  <c r="F330" i="49"/>
  <c r="F318" i="49"/>
  <c r="F307" i="49"/>
  <c r="F295" i="49"/>
  <c r="F276" i="49"/>
  <c r="F267" i="49"/>
  <c r="F259" i="49"/>
  <c r="F243" i="49"/>
  <c r="F233" i="49"/>
  <c r="F225" i="49"/>
  <c r="F217" i="49"/>
  <c r="F206" i="49"/>
  <c r="F195" i="49"/>
  <c r="F184" i="49"/>
  <c r="F173" i="49"/>
  <c r="F165" i="49"/>
  <c r="F157" i="49"/>
  <c r="F144" i="49"/>
  <c r="F136" i="49"/>
  <c r="F120" i="49"/>
  <c r="F112" i="49"/>
  <c r="F101" i="49"/>
  <c r="F93" i="49"/>
  <c r="F79" i="49"/>
  <c r="F68" i="49"/>
  <c r="F50" i="49"/>
  <c r="F39" i="49"/>
  <c r="F31" i="49"/>
  <c r="F18" i="49"/>
  <c r="F10" i="49"/>
  <c r="F739" i="49"/>
  <c r="F698" i="49"/>
  <c r="F665" i="49"/>
  <c r="F615" i="49"/>
  <c r="F866" i="49"/>
  <c r="F858" i="49"/>
  <c r="F839" i="49"/>
  <c r="F828" i="49"/>
  <c r="F814" i="49"/>
  <c r="F803" i="49"/>
  <c r="F750" i="49"/>
  <c r="F742" i="49"/>
  <c r="F729" i="49"/>
  <c r="F721" i="49"/>
  <c r="F710" i="49"/>
  <c r="F699" i="49"/>
  <c r="F688" i="49"/>
  <c r="F674" i="49"/>
  <c r="F666" i="49"/>
  <c r="F658" i="49"/>
  <c r="F616" i="49"/>
  <c r="F608" i="49"/>
  <c r="F600" i="49"/>
  <c r="F592" i="49"/>
  <c r="F581" i="49"/>
  <c r="F569" i="49"/>
  <c r="F561" i="49"/>
  <c r="F550" i="49"/>
  <c r="F539" i="49"/>
  <c r="F528" i="49"/>
  <c r="F520" i="49"/>
  <c r="F509" i="49"/>
  <c r="F501" i="49"/>
  <c r="F489" i="49"/>
  <c r="F475" i="49"/>
  <c r="F467" i="49"/>
  <c r="F453" i="49"/>
  <c r="F445" i="49"/>
  <c r="F432" i="49"/>
  <c r="F415" i="49"/>
  <c r="F404" i="49"/>
  <c r="F396" i="49"/>
  <c r="F388" i="49"/>
  <c r="F380" i="49"/>
  <c r="F372" i="49"/>
  <c r="F364" i="49"/>
  <c r="F353" i="49"/>
  <c r="F345" i="49"/>
  <c r="F337" i="49"/>
  <c r="F329" i="49"/>
  <c r="F317" i="49"/>
  <c r="F306" i="49"/>
  <c r="F294" i="49"/>
  <c r="F274" i="49"/>
  <c r="F266" i="49"/>
  <c r="F255" i="49"/>
  <c r="F242" i="49"/>
  <c r="F232" i="49"/>
  <c r="F224" i="49"/>
  <c r="F216" i="49"/>
  <c r="F205" i="49"/>
  <c r="F194" i="49"/>
  <c r="F183" i="49"/>
  <c r="F172" i="49"/>
  <c r="F164" i="49"/>
  <c r="F156" i="49"/>
  <c r="F143" i="49"/>
  <c r="F135" i="49"/>
  <c r="F119" i="49"/>
  <c r="F111" i="49"/>
  <c r="F100" i="49"/>
  <c r="F92" i="49"/>
  <c r="F78" i="49"/>
  <c r="F67" i="49"/>
  <c r="F49" i="49"/>
  <c r="F38" i="49"/>
  <c r="F30" i="49"/>
  <c r="F17" i="49"/>
  <c r="F9" i="49"/>
  <c r="F813" i="49"/>
  <c r="F687" i="49"/>
  <c r="F657" i="49"/>
  <c r="F865" i="49"/>
  <c r="F857" i="49"/>
  <c r="F838" i="49"/>
  <c r="F824" i="49"/>
  <c r="F802" i="49"/>
  <c r="F749" i="49"/>
  <c r="F728" i="49"/>
  <c r="F717" i="49"/>
  <c r="F709" i="49"/>
  <c r="F673" i="49"/>
  <c r="F869" i="49"/>
  <c r="F861" i="49"/>
  <c r="F842" i="49"/>
  <c r="F831" i="49"/>
  <c r="F820" i="49"/>
  <c r="F806" i="49"/>
  <c r="F757" i="49"/>
  <c r="F745" i="49"/>
  <c r="F735" i="49"/>
  <c r="F724" i="49"/>
  <c r="F713" i="49"/>
  <c r="F702" i="49"/>
  <c r="F691" i="49"/>
  <c r="F679" i="49"/>
  <c r="F669" i="49"/>
  <c r="F661" i="49"/>
  <c r="F653" i="49"/>
  <c r="F622" i="49"/>
  <c r="F611" i="49"/>
  <c r="F603" i="49"/>
  <c r="F595" i="49"/>
  <c r="F584" i="49"/>
  <c r="F572" i="49"/>
  <c r="F564" i="49"/>
  <c r="F553" i="49"/>
  <c r="F545" i="49"/>
  <c r="F534" i="49"/>
  <c r="F523" i="49"/>
  <c r="F512" i="49"/>
  <c r="F504" i="49"/>
  <c r="F492" i="49"/>
  <c r="F483" i="49"/>
  <c r="F470" i="49"/>
  <c r="F462" i="49"/>
  <c r="F448" i="49"/>
  <c r="F435" i="49"/>
  <c r="F425" i="49"/>
  <c r="F410" i="49"/>
  <c r="F399" i="49"/>
  <c r="F391" i="49"/>
  <c r="F383" i="49"/>
  <c r="F375" i="49"/>
  <c r="F367" i="49"/>
  <c r="F356" i="49"/>
  <c r="F348" i="49"/>
  <c r="F340" i="49"/>
  <c r="F332" i="49"/>
  <c r="F320" i="49"/>
  <c r="F309" i="49"/>
  <c r="F297" i="49"/>
  <c r="F282" i="49"/>
  <c r="F269" i="49"/>
  <c r="F261" i="49"/>
  <c r="F245" i="49"/>
  <c r="F235" i="49"/>
  <c r="F227" i="49"/>
  <c r="F219" i="49"/>
  <c r="F208" i="49"/>
  <c r="F197" i="49"/>
  <c r="F189" i="49"/>
  <c r="F178" i="49"/>
  <c r="F167" i="49"/>
  <c r="F159" i="49"/>
  <c r="F146" i="49"/>
  <c r="F138" i="49"/>
  <c r="F122" i="49"/>
  <c r="F114" i="49"/>
  <c r="F103" i="49"/>
  <c r="F95" i="49"/>
  <c r="F84" i="49"/>
  <c r="F73" i="49"/>
  <c r="F62" i="49"/>
  <c r="F44" i="49"/>
  <c r="F868" i="49"/>
  <c r="F860" i="49"/>
  <c r="F841" i="49"/>
  <c r="F830" i="49"/>
  <c r="F819" i="49"/>
  <c r="F805" i="49"/>
  <c r="F756" i="49"/>
  <c r="F744" i="49"/>
  <c r="F734" i="49"/>
  <c r="F723" i="49"/>
  <c r="F712" i="49"/>
  <c r="F701" i="49"/>
  <c r="F690" i="49"/>
  <c r="F678" i="49"/>
  <c r="F668" i="49"/>
  <c r="F660" i="49"/>
  <c r="F621" i="49"/>
  <c r="F610" i="49"/>
  <c r="F602" i="49"/>
  <c r="F594" i="49"/>
  <c r="F583" i="49"/>
  <c r="F571" i="49"/>
  <c r="F563" i="49"/>
  <c r="F552" i="49"/>
  <c r="F541" i="49"/>
  <c r="F533" i="49"/>
  <c r="F522" i="49"/>
  <c r="F511" i="49"/>
  <c r="F503" i="49"/>
  <c r="F491" i="49"/>
  <c r="F482" i="49"/>
  <c r="F862" i="49"/>
  <c r="F822" i="49"/>
  <c r="F748" i="49"/>
  <c r="F725" i="49"/>
  <c r="F696" i="49"/>
  <c r="F664" i="49"/>
  <c r="F613" i="49"/>
  <c r="F597" i="49"/>
  <c r="F574" i="49"/>
  <c r="F555" i="49"/>
  <c r="F536" i="49"/>
  <c r="F514" i="49"/>
  <c r="F495" i="49"/>
  <c r="F472" i="49"/>
  <c r="F452" i="49"/>
  <c r="F441" i="49"/>
  <c r="F413" i="49"/>
  <c r="F398" i="49"/>
  <c r="F385" i="49"/>
  <c r="F371" i="49"/>
  <c r="F360" i="49"/>
  <c r="F343" i="49"/>
  <c r="F331" i="49"/>
  <c r="F314" i="49"/>
  <c r="F293" i="49"/>
  <c r="F270" i="49"/>
  <c r="F248" i="49"/>
  <c r="F234" i="49"/>
  <c r="F221" i="49"/>
  <c r="F204" i="49"/>
  <c r="F190" i="49"/>
  <c r="F170" i="49"/>
  <c r="F158" i="49"/>
  <c r="F140" i="49"/>
  <c r="F118" i="49"/>
  <c r="F107" i="49"/>
  <c r="F87" i="49"/>
  <c r="F72" i="49"/>
  <c r="F46" i="49"/>
  <c r="F32" i="49"/>
  <c r="F15" i="49"/>
  <c r="F202" i="49"/>
  <c r="F137" i="49"/>
  <c r="F85" i="49"/>
  <c r="F23" i="49"/>
  <c r="F846" i="49"/>
  <c r="F714" i="49"/>
  <c r="F567" i="49"/>
  <c r="F526" i="49"/>
  <c r="F466" i="49"/>
  <c r="F406" i="49"/>
  <c r="F368" i="49"/>
  <c r="F326" i="49"/>
  <c r="F264" i="49"/>
  <c r="F215" i="49"/>
  <c r="F166" i="49"/>
  <c r="F115" i="49"/>
  <c r="F64" i="49"/>
  <c r="F12" i="49"/>
  <c r="F262" i="49"/>
  <c r="F179" i="49"/>
  <c r="F110" i="49"/>
  <c r="F35" i="49"/>
  <c r="F8" i="49"/>
  <c r="F788" i="49"/>
  <c r="F576" i="49"/>
  <c r="F500" i="49"/>
  <c r="F424" i="49"/>
  <c r="F362" i="49"/>
  <c r="F298" i="49"/>
  <c r="F223" i="49"/>
  <c r="F142" i="49"/>
  <c r="F850" i="49"/>
  <c r="F821" i="49"/>
  <c r="F747" i="49"/>
  <c r="F716" i="49"/>
  <c r="F695" i="49"/>
  <c r="F663" i="49"/>
  <c r="F612" i="49"/>
  <c r="F596" i="49"/>
  <c r="F573" i="49"/>
  <c r="F554" i="49"/>
  <c r="F535" i="49"/>
  <c r="F513" i="49"/>
  <c r="F494" i="49"/>
  <c r="F471" i="49"/>
  <c r="F451" i="49"/>
  <c r="F434" i="49"/>
  <c r="F412" i="49"/>
  <c r="F395" i="49"/>
  <c r="F384" i="49"/>
  <c r="F370" i="49"/>
  <c r="F355" i="49"/>
  <c r="F342" i="49"/>
  <c r="F328" i="49"/>
  <c r="F313" i="49"/>
  <c r="F292" i="49"/>
  <c r="F268" i="49"/>
  <c r="F247" i="49"/>
  <c r="F231" i="49"/>
  <c r="F220" i="49"/>
  <c r="F203" i="49"/>
  <c r="F185" i="49"/>
  <c r="F169" i="49"/>
  <c r="F151" i="49"/>
  <c r="F139" i="49"/>
  <c r="F117" i="49"/>
  <c r="F102" i="49"/>
  <c r="F86" i="49"/>
  <c r="F66" i="49"/>
  <c r="F45" i="49"/>
  <c r="F25" i="49"/>
  <c r="F14" i="49"/>
  <c r="F182" i="49"/>
  <c r="F116" i="49"/>
  <c r="F65" i="49"/>
  <c r="F13" i="49"/>
  <c r="F872" i="49"/>
  <c r="F685" i="49"/>
  <c r="F606" i="49"/>
  <c r="F548" i="49"/>
  <c r="F486" i="49"/>
  <c r="F430" i="49"/>
  <c r="F379" i="49"/>
  <c r="F339" i="49"/>
  <c r="F290" i="49"/>
  <c r="F229" i="49"/>
  <c r="F181" i="49"/>
  <c r="F134" i="49"/>
  <c r="F80" i="49"/>
  <c r="F22" i="49"/>
  <c r="F273" i="49"/>
  <c r="F162" i="49"/>
  <c r="F76" i="49"/>
  <c r="F727" i="49"/>
  <c r="F623" i="49"/>
  <c r="F538" i="49"/>
  <c r="F463" i="49"/>
  <c r="F401" i="49"/>
  <c r="F347" i="49"/>
  <c r="F272" i="49"/>
  <c r="F209" i="49"/>
  <c r="F161" i="49"/>
  <c r="F94" i="49"/>
  <c r="F848" i="49"/>
  <c r="F812" i="49"/>
  <c r="F746" i="49"/>
  <c r="F715" i="49"/>
  <c r="F686" i="49"/>
  <c r="F662" i="49"/>
  <c r="F607" i="49"/>
  <c r="F591" i="49"/>
  <c r="F568" i="49"/>
  <c r="F549" i="49"/>
  <c r="F527" i="49"/>
  <c r="F508" i="49"/>
  <c r="F488" i="49"/>
  <c r="F469" i="49"/>
  <c r="F450" i="49"/>
  <c r="F431" i="49"/>
  <c r="F411" i="49"/>
  <c r="F394" i="49"/>
  <c r="F382" i="49"/>
  <c r="F369" i="49"/>
  <c r="F352" i="49"/>
  <c r="F341" i="49"/>
  <c r="F327" i="49"/>
  <c r="F308" i="49"/>
  <c r="F291" i="49"/>
  <c r="F265" i="49"/>
  <c r="F246" i="49"/>
  <c r="F230" i="49"/>
  <c r="F218" i="49"/>
  <c r="F168" i="49"/>
  <c r="F149" i="49"/>
  <c r="F99" i="49"/>
  <c r="F43" i="49"/>
  <c r="F811" i="49"/>
  <c r="F738" i="49"/>
  <c r="F656" i="49"/>
  <c r="F590" i="49"/>
  <c r="F507" i="49"/>
  <c r="F449" i="49"/>
  <c r="F393" i="49"/>
  <c r="F351" i="49"/>
  <c r="F305" i="49"/>
  <c r="F244" i="49"/>
  <c r="F201" i="49"/>
  <c r="F148" i="49"/>
  <c r="F98" i="49"/>
  <c r="F37" i="49"/>
  <c r="F240" i="49"/>
  <c r="F129" i="49"/>
  <c r="F51" i="49"/>
  <c r="F832" i="49"/>
  <c r="F599" i="49"/>
  <c r="F519" i="49"/>
  <c r="F443" i="49"/>
  <c r="F376" i="49"/>
  <c r="F334" i="49"/>
  <c r="F260" i="49"/>
  <c r="F192" i="49"/>
  <c r="F124" i="49"/>
  <c r="F871" i="49"/>
  <c r="F837" i="49"/>
  <c r="F810" i="49"/>
  <c r="F737" i="49"/>
  <c r="F708" i="49"/>
  <c r="F684" i="49"/>
  <c r="F655" i="49"/>
  <c r="F605" i="49"/>
  <c r="F586" i="49"/>
  <c r="F566" i="49"/>
  <c r="F547" i="49"/>
  <c r="F525" i="49"/>
  <c r="F506" i="49"/>
  <c r="F485" i="49"/>
  <c r="F465" i="49"/>
  <c r="F447" i="49"/>
  <c r="F427" i="49"/>
  <c r="F403" i="49"/>
  <c r="F392" i="49"/>
  <c r="F378" i="49"/>
  <c r="F366" i="49"/>
  <c r="F350" i="49"/>
  <c r="F336" i="49"/>
  <c r="F321" i="49"/>
  <c r="F304" i="49"/>
  <c r="F281" i="49"/>
  <c r="F263" i="49"/>
  <c r="F241" i="49"/>
  <c r="F228" i="49"/>
  <c r="F214" i="49"/>
  <c r="F196" i="49"/>
  <c r="F180" i="49"/>
  <c r="F163" i="49"/>
  <c r="F147" i="49"/>
  <c r="F130" i="49"/>
  <c r="F113" i="49"/>
  <c r="F97" i="49"/>
  <c r="F77" i="49"/>
  <c r="F63" i="49"/>
  <c r="F36" i="49"/>
  <c r="F21" i="49"/>
  <c r="F11" i="49"/>
  <c r="F870" i="49"/>
  <c r="F833" i="49"/>
  <c r="F801" i="49"/>
  <c r="F736" i="49"/>
  <c r="F704" i="49"/>
  <c r="F672" i="49"/>
  <c r="F654" i="49"/>
  <c r="F604" i="49"/>
  <c r="F585" i="49"/>
  <c r="F565" i="49"/>
  <c r="F546" i="49"/>
  <c r="F524" i="49"/>
  <c r="F505" i="49"/>
  <c r="F484" i="49"/>
  <c r="F464" i="49"/>
  <c r="F444" i="49"/>
  <c r="F426" i="49"/>
  <c r="F402" i="49"/>
  <c r="F390" i="49"/>
  <c r="F377" i="49"/>
  <c r="F363" i="49"/>
  <c r="F349" i="49"/>
  <c r="F335" i="49"/>
  <c r="F319" i="49"/>
  <c r="F299" i="49"/>
  <c r="F226" i="49"/>
  <c r="F213" i="49"/>
  <c r="F193" i="49"/>
  <c r="F145" i="49"/>
  <c r="F96" i="49"/>
  <c r="F20" i="49"/>
  <c r="F864" i="49"/>
  <c r="F703" i="49"/>
  <c r="F671" i="49"/>
  <c r="F560" i="49"/>
  <c r="F474" i="49"/>
  <c r="F387" i="49"/>
  <c r="F316" i="49"/>
  <c r="F237" i="49"/>
  <c r="F177" i="49"/>
  <c r="F863" i="49"/>
  <c r="F598" i="49"/>
  <c r="F442" i="49"/>
  <c r="F315" i="49"/>
  <c r="F171" i="49"/>
  <c r="F74" i="49"/>
  <c r="F787" i="49"/>
  <c r="F271" i="49"/>
  <c r="F47" i="49"/>
  <c r="F537" i="49"/>
  <c r="F249" i="49"/>
  <c r="F34" i="49"/>
  <c r="F697" i="49"/>
  <c r="F236" i="49"/>
  <c r="F33" i="49"/>
  <c r="F499" i="49"/>
  <c r="F108" i="49"/>
  <c r="F473" i="49"/>
  <c r="F91" i="49"/>
  <c r="F823" i="49"/>
  <c r="F575" i="49"/>
  <c r="F414" i="49"/>
  <c r="F296" i="49"/>
  <c r="F160" i="49"/>
  <c r="F48" i="49"/>
  <c r="F556" i="49"/>
  <c r="F400" i="49"/>
  <c r="F141" i="49"/>
  <c r="F726" i="49"/>
  <c r="F386" i="49"/>
  <c r="F121" i="49"/>
  <c r="F515" i="49"/>
  <c r="F109" i="49"/>
  <c r="F670" i="49"/>
  <c r="F222" i="49"/>
  <c r="F344" i="49"/>
  <c r="F374" i="49"/>
  <c r="F361" i="49"/>
  <c r="F19" i="49"/>
  <c r="F207" i="49"/>
  <c r="F614" i="49"/>
  <c r="F461" i="49"/>
  <c r="F333" i="49"/>
  <c r="F191" i="49"/>
  <c r="F75" i="49"/>
  <c r="F16" i="49"/>
  <c r="F117" i="43"/>
  <c r="F95" i="43"/>
  <c r="F61" i="43"/>
  <c r="F41" i="43"/>
  <c r="F25" i="43"/>
  <c r="F10" i="43"/>
  <c r="F116" i="43"/>
  <c r="F94" i="43"/>
  <c r="F60" i="43"/>
  <c r="F40" i="43"/>
  <c r="F24" i="43"/>
  <c r="F9" i="43"/>
  <c r="F55" i="43"/>
  <c r="F23" i="43"/>
  <c r="F108" i="43"/>
  <c r="F91" i="43"/>
  <c r="F37" i="43"/>
  <c r="F52" i="43"/>
  <c r="F17" i="43"/>
  <c r="F123" i="43"/>
  <c r="F105" i="43"/>
  <c r="F67" i="43"/>
  <c r="F51" i="43"/>
  <c r="F35" i="43"/>
  <c r="F16" i="43"/>
  <c r="F65" i="43"/>
  <c r="F14" i="43"/>
  <c r="F63" i="43"/>
  <c r="F12" i="43"/>
  <c r="F62" i="43"/>
  <c r="F11" i="43"/>
  <c r="F93" i="43"/>
  <c r="F8" i="43"/>
  <c r="F54" i="43"/>
  <c r="F125" i="43"/>
  <c r="F36" i="43"/>
  <c r="F122" i="43"/>
  <c r="F104" i="43"/>
  <c r="F66" i="43"/>
  <c r="F50" i="43"/>
  <c r="F30" i="43"/>
  <c r="F15" i="43"/>
  <c r="F49" i="43"/>
  <c r="F29" i="43"/>
  <c r="F47" i="43"/>
  <c r="F96" i="43"/>
  <c r="F26" i="43"/>
  <c r="F38" i="43"/>
  <c r="F53" i="43"/>
  <c r="F106" i="43"/>
  <c r="F121" i="43"/>
  <c r="F103" i="43"/>
  <c r="F39" i="43"/>
  <c r="F124" i="43"/>
  <c r="F120" i="43"/>
  <c r="F98" i="43"/>
  <c r="F64" i="43"/>
  <c r="F48" i="43"/>
  <c r="F28" i="43"/>
  <c r="F13" i="43"/>
  <c r="F119" i="43"/>
  <c r="F97" i="43"/>
  <c r="F27" i="43"/>
  <c r="F118" i="43"/>
  <c r="F42" i="43"/>
  <c r="F109" i="43"/>
  <c r="F92" i="43"/>
  <c r="F22" i="43"/>
  <c r="F107" i="43"/>
  <c r="F21" i="43"/>
  <c r="F68" i="43"/>
  <c r="F203" i="48"/>
  <c r="F188" i="48"/>
  <c r="F148" i="48"/>
  <c r="F121" i="48"/>
  <c r="F102" i="48"/>
  <c r="F84" i="48"/>
  <c r="F66" i="48"/>
  <c r="F48" i="48"/>
  <c r="F33" i="48"/>
  <c r="F15" i="48"/>
  <c r="F202" i="48"/>
  <c r="F187" i="48"/>
  <c r="F147" i="48"/>
  <c r="F120" i="48"/>
  <c r="F101" i="48"/>
  <c r="F83" i="48"/>
  <c r="F65" i="48"/>
  <c r="F47" i="48"/>
  <c r="F32" i="48"/>
  <c r="F14" i="48"/>
  <c r="F197" i="48"/>
  <c r="F179" i="48"/>
  <c r="F139" i="48"/>
  <c r="F111" i="48"/>
  <c r="F93" i="48"/>
  <c r="F75" i="48"/>
  <c r="F57" i="48"/>
  <c r="F39" i="48"/>
  <c r="F24" i="48"/>
  <c r="F9" i="48"/>
  <c r="F178" i="48"/>
  <c r="F138" i="48"/>
  <c r="F110" i="48"/>
  <c r="F92" i="48"/>
  <c r="F74" i="48"/>
  <c r="F56" i="48"/>
  <c r="F38" i="48"/>
  <c r="F23" i="48"/>
  <c r="F8" i="48"/>
  <c r="F190" i="48"/>
  <c r="F135" i="48"/>
  <c r="F71" i="48"/>
  <c r="F35" i="48"/>
  <c r="F189" i="48"/>
  <c r="F134" i="48"/>
  <c r="F88" i="48"/>
  <c r="F52" i="48"/>
  <c r="F16" i="48"/>
  <c r="F146" i="48"/>
  <c r="F100" i="48"/>
  <c r="F46" i="48"/>
  <c r="F13" i="48"/>
  <c r="F200" i="48"/>
  <c r="F99" i="48"/>
  <c r="F45" i="48"/>
  <c r="F184" i="48"/>
  <c r="F117" i="48"/>
  <c r="F44" i="48"/>
  <c r="F183" i="48"/>
  <c r="F97" i="48"/>
  <c r="F43" i="48"/>
  <c r="F196" i="48"/>
  <c r="F186" i="48"/>
  <c r="F82" i="48"/>
  <c r="F145" i="48"/>
  <c r="F63" i="48"/>
  <c r="F12" i="48"/>
  <c r="F144" i="48"/>
  <c r="F80" i="48"/>
  <c r="F11" i="48"/>
  <c r="F143" i="48"/>
  <c r="F79" i="48"/>
  <c r="F25" i="48"/>
  <c r="F195" i="48"/>
  <c r="F177" i="48"/>
  <c r="F137" i="48"/>
  <c r="F109" i="48"/>
  <c r="F91" i="48"/>
  <c r="F73" i="48"/>
  <c r="F55" i="48"/>
  <c r="F37" i="48"/>
  <c r="F22" i="48"/>
  <c r="F191" i="48"/>
  <c r="F176" i="48"/>
  <c r="F136" i="48"/>
  <c r="F108" i="48"/>
  <c r="F90" i="48"/>
  <c r="F72" i="48"/>
  <c r="F54" i="48"/>
  <c r="F36" i="48"/>
  <c r="F21" i="48"/>
  <c r="F175" i="48"/>
  <c r="F107" i="48"/>
  <c r="F89" i="48"/>
  <c r="F53" i="48"/>
  <c r="F20" i="48"/>
  <c r="F174" i="48"/>
  <c r="F106" i="48"/>
  <c r="F70" i="48"/>
  <c r="F34" i="48"/>
  <c r="F201" i="48"/>
  <c r="F119" i="48"/>
  <c r="F64" i="48"/>
  <c r="F28" i="48"/>
  <c r="F185" i="48"/>
  <c r="F118" i="48"/>
  <c r="F81" i="48"/>
  <c r="F27" i="48"/>
  <c r="F199" i="48"/>
  <c r="F98" i="48"/>
  <c r="F62" i="48"/>
  <c r="F26" i="48"/>
  <c r="F198" i="48"/>
  <c r="F116" i="48"/>
  <c r="F61" i="48"/>
  <c r="F10" i="48"/>
  <c r="F26" i="51"/>
  <c r="F28" i="51"/>
  <c r="F30" i="51"/>
  <c r="F32" i="51"/>
  <c r="F34" i="51"/>
  <c r="F36" i="51"/>
  <c r="F38" i="51"/>
  <c r="F40" i="51"/>
  <c r="F42" i="51"/>
  <c r="F44" i="51"/>
  <c r="F46" i="51"/>
  <c r="F48" i="51"/>
  <c r="F50" i="51"/>
  <c r="F52" i="51"/>
  <c r="F54" i="51"/>
  <c r="F56" i="51"/>
  <c r="F85" i="51"/>
  <c r="F87" i="51"/>
  <c r="F90" i="51"/>
  <c r="F92" i="51"/>
  <c r="F94" i="51"/>
  <c r="F135" i="51"/>
  <c r="F137" i="51"/>
  <c r="F139" i="51"/>
  <c r="F141" i="51"/>
  <c r="F143" i="51"/>
  <c r="F145" i="51"/>
  <c r="F147" i="51"/>
  <c r="F149" i="51"/>
  <c r="F151" i="51"/>
  <c r="F153" i="51"/>
  <c r="F10" i="51"/>
  <c r="F12" i="51"/>
  <c r="F14" i="51"/>
  <c r="F15" i="51"/>
  <c r="F17" i="51"/>
  <c r="F19" i="51"/>
  <c r="F21" i="51"/>
  <c r="F62" i="51"/>
  <c r="F64" i="51"/>
  <c r="F66" i="51"/>
  <c r="F68" i="51"/>
  <c r="F70" i="51"/>
  <c r="F72" i="51"/>
  <c r="F73" i="51"/>
  <c r="F98" i="51"/>
  <c r="F100" i="51"/>
  <c r="F102" i="51"/>
  <c r="F104" i="51"/>
  <c r="F106" i="51"/>
  <c r="F108" i="51"/>
  <c r="F110" i="51"/>
  <c r="F112" i="51"/>
  <c r="F114" i="51"/>
  <c r="F116" i="51"/>
  <c r="F118" i="51"/>
  <c r="F120" i="51"/>
  <c r="F122" i="51"/>
  <c r="F124" i="51"/>
  <c r="F126" i="51"/>
  <c r="F128" i="51"/>
  <c r="F130" i="51"/>
  <c r="F25" i="51"/>
  <c r="F27" i="51"/>
  <c r="F29" i="51"/>
  <c r="F31" i="51"/>
  <c r="F33" i="51"/>
  <c r="F35" i="51"/>
  <c r="F37" i="51"/>
  <c r="F39" i="51"/>
  <c r="F41" i="51"/>
  <c r="F43" i="51"/>
  <c r="F45" i="51"/>
  <c r="F47" i="51"/>
  <c r="F49" i="51"/>
  <c r="F51" i="51"/>
  <c r="F53" i="51"/>
  <c r="F55" i="51"/>
  <c r="F57" i="51"/>
  <c r="F84" i="51"/>
  <c r="F86" i="51"/>
  <c r="F88" i="51"/>
  <c r="F89" i="51"/>
  <c r="F91" i="51"/>
  <c r="F93" i="51"/>
  <c r="F134" i="51"/>
  <c r="F136" i="51"/>
  <c r="F138" i="51"/>
  <c r="F140" i="51"/>
  <c r="F142" i="51"/>
  <c r="F144" i="51"/>
  <c r="F146" i="51"/>
  <c r="F148" i="51"/>
  <c r="F150" i="51"/>
  <c r="F152" i="51"/>
  <c r="F11" i="51"/>
  <c r="F13" i="51"/>
  <c r="F16" i="51"/>
  <c r="F18" i="51"/>
  <c r="F20" i="51"/>
  <c r="F61" i="51"/>
  <c r="F63" i="51"/>
  <c r="F65" i="51"/>
  <c r="F67" i="51"/>
  <c r="F69" i="51"/>
  <c r="F71" i="51"/>
  <c r="F99" i="51"/>
  <c r="F101" i="51"/>
  <c r="F103" i="51"/>
  <c r="F105" i="51"/>
  <c r="F107" i="51"/>
  <c r="F109" i="51"/>
  <c r="F111" i="51"/>
  <c r="F113" i="51"/>
  <c r="F115" i="51"/>
  <c r="F117" i="51"/>
  <c r="F119" i="51"/>
  <c r="F121" i="51"/>
  <c r="F123" i="51"/>
  <c r="F125" i="51"/>
  <c r="F127" i="51"/>
  <c r="F94" i="50"/>
  <c r="F96" i="50"/>
  <c r="F98" i="50"/>
  <c r="F100" i="50"/>
  <c r="F102" i="50"/>
  <c r="F104" i="50"/>
  <c r="F106" i="50"/>
  <c r="F108" i="50"/>
  <c r="F127" i="50"/>
  <c r="F129" i="50"/>
  <c r="F131" i="50"/>
  <c r="F8" i="50"/>
  <c r="F10" i="50"/>
  <c r="F12" i="50"/>
  <c r="F14" i="50"/>
  <c r="F19" i="50"/>
  <c r="F21" i="50"/>
  <c r="F23" i="50"/>
  <c r="F25" i="50"/>
  <c r="F43" i="50"/>
  <c r="F45" i="50"/>
  <c r="F47" i="50"/>
  <c r="F49" i="50"/>
  <c r="F54" i="50"/>
  <c r="F56" i="50"/>
  <c r="F58" i="50"/>
  <c r="F62" i="50"/>
  <c r="F64" i="50"/>
  <c r="F66" i="50"/>
  <c r="F68" i="50"/>
  <c r="F73" i="50"/>
  <c r="F75" i="50"/>
  <c r="F77" i="50"/>
  <c r="F83" i="50"/>
  <c r="F85" i="50"/>
  <c r="F87" i="50"/>
  <c r="F89" i="50"/>
  <c r="F119" i="50"/>
  <c r="F93" i="50"/>
  <c r="F95" i="50"/>
  <c r="F97" i="50"/>
  <c r="F99" i="50"/>
  <c r="F101" i="50"/>
  <c r="F103" i="50"/>
  <c r="F105" i="50"/>
  <c r="F107" i="50"/>
  <c r="F126" i="50"/>
  <c r="F128" i="50"/>
  <c r="F130" i="50"/>
  <c r="F9" i="50"/>
  <c r="F11" i="50"/>
  <c r="F13" i="50"/>
  <c r="F15" i="50"/>
  <c r="F20" i="50"/>
  <c r="F22" i="50"/>
  <c r="F24" i="50"/>
  <c r="F42" i="50"/>
  <c r="F44" i="50"/>
  <c r="F46" i="50"/>
  <c r="F48" i="50"/>
  <c r="F53" i="50"/>
  <c r="F55" i="50"/>
  <c r="F57" i="50"/>
  <c r="F63" i="50"/>
  <c r="F65" i="50"/>
  <c r="F67" i="50"/>
  <c r="F69" i="50"/>
  <c r="F74" i="50"/>
  <c r="F76" i="50"/>
  <c r="F78" i="50"/>
  <c r="F82" i="50"/>
  <c r="F84" i="50"/>
  <c r="F86" i="50"/>
  <c r="F88" i="50"/>
  <c r="F118" i="50"/>
  <c r="F336" i="36" l="1"/>
  <c r="G5" i="35"/>
  <c r="G194" i="35"/>
  <c r="G174" i="35"/>
  <c r="G128" i="35"/>
  <c r="G661" i="35" l="1"/>
  <c r="G681" i="35"/>
  <c r="G682" i="35"/>
  <c r="G406" i="35"/>
  <c r="G407" i="35"/>
  <c r="G684" i="35"/>
  <c r="G683" i="35"/>
  <c r="G408" i="35"/>
  <c r="G202" i="35"/>
  <c r="G248" i="35"/>
  <c r="G270" i="35"/>
  <c r="G275" i="35"/>
  <c r="G314" i="35"/>
  <c r="G326" i="35"/>
  <c r="G21" i="35"/>
  <c r="G47" i="35"/>
  <c r="G395" i="35"/>
  <c r="G13" i="35"/>
  <c r="G34" i="35"/>
  <c r="G76" i="35"/>
  <c r="G84" i="35"/>
  <c r="G99" i="35"/>
  <c r="G123" i="35"/>
  <c r="G495" i="35"/>
  <c r="G153" i="35"/>
  <c r="G348" i="35"/>
  <c r="G58" i="35"/>
  <c r="G109" i="35"/>
  <c r="G165" i="35"/>
  <c r="G226" i="35"/>
  <c r="G306" i="35"/>
  <c r="G357" i="35"/>
  <c r="G376" i="35"/>
  <c r="G538" i="35"/>
  <c r="G415" i="35"/>
  <c r="G420" i="35"/>
  <c r="G477" i="35"/>
  <c r="G16" i="35"/>
  <c r="G39" i="35"/>
  <c r="G73" i="35"/>
  <c r="G103" i="35"/>
  <c r="G138" i="35"/>
  <c r="G189" i="35"/>
  <c r="G231" i="35"/>
  <c r="G288" i="35"/>
  <c r="G340" i="35"/>
  <c r="G382" i="35"/>
  <c r="G432" i="35"/>
  <c r="G674" i="35"/>
  <c r="G24" i="35"/>
  <c r="G42" i="35"/>
  <c r="G61" i="35"/>
  <c r="G88" i="35"/>
  <c r="G113" i="35"/>
  <c r="G145" i="35"/>
  <c r="G180" i="35"/>
  <c r="G208" i="35"/>
  <c r="G253" i="35"/>
  <c r="G293" i="35"/>
  <c r="G331" i="35"/>
  <c r="G366" i="35"/>
  <c r="G400" i="35"/>
  <c r="G437" i="35"/>
  <c r="G561" i="35"/>
  <c r="G9" i="35"/>
  <c r="G17" i="35"/>
  <c r="G25" i="35"/>
  <c r="G35" i="35"/>
  <c r="G43" i="35"/>
  <c r="G62" i="35"/>
  <c r="G77" i="35"/>
  <c r="G89" i="35"/>
  <c r="G104" i="35"/>
  <c r="G116" i="35"/>
  <c r="G129" i="35"/>
  <c r="G146" i="35"/>
  <c r="G168" i="35"/>
  <c r="G181" i="35"/>
  <c r="G196" i="35"/>
  <c r="G210" i="35"/>
  <c r="G233" i="35"/>
  <c r="G254" i="35"/>
  <c r="G278" i="35"/>
  <c r="G294" i="35"/>
  <c r="G315" i="35"/>
  <c r="G334" i="35"/>
  <c r="G349" i="35"/>
  <c r="G368" i="35"/>
  <c r="G384" i="35"/>
  <c r="G402" i="35"/>
  <c r="G421" i="35"/>
  <c r="G449" i="35"/>
  <c r="G507" i="35"/>
  <c r="G579" i="35"/>
  <c r="G12" i="35"/>
  <c r="G20" i="35"/>
  <c r="G38" i="35"/>
  <c r="G46" i="35"/>
  <c r="G72" i="35"/>
  <c r="G83" i="35"/>
  <c r="G97" i="35"/>
  <c r="G108" i="35"/>
  <c r="G121" i="35"/>
  <c r="G135" i="35"/>
  <c r="G151" i="35"/>
  <c r="G173" i="35"/>
  <c r="G186" i="35"/>
  <c r="G201" i="35"/>
  <c r="G225" i="35"/>
  <c r="G245" i="35"/>
  <c r="G269" i="35"/>
  <c r="G286" i="35"/>
  <c r="G304" i="35"/>
  <c r="G324" i="35"/>
  <c r="G339" i="35"/>
  <c r="G354" i="35"/>
  <c r="G375" i="35"/>
  <c r="G394" i="35"/>
  <c r="G427" i="35"/>
  <c r="G464" i="35"/>
  <c r="G522" i="35"/>
  <c r="G607" i="35"/>
  <c r="G10" i="35"/>
  <c r="G14" i="35"/>
  <c r="G18" i="35"/>
  <c r="G22" i="35"/>
  <c r="G26" i="35"/>
  <c r="G36" i="35"/>
  <c r="G40" i="35"/>
  <c r="G44" i="35"/>
  <c r="G48" i="35"/>
  <c r="G59" i="35"/>
  <c r="G70" i="35"/>
  <c r="G74" i="35"/>
  <c r="G78" i="35"/>
  <c r="G85" i="35"/>
  <c r="G91" i="35"/>
  <c r="G100" i="35"/>
  <c r="G105" i="35"/>
  <c r="G111" i="35"/>
  <c r="G117" i="35"/>
  <c r="G124" i="35"/>
  <c r="G132" i="35"/>
  <c r="G141" i="35"/>
  <c r="G147" i="35"/>
  <c r="G162" i="35"/>
  <c r="G169" i="35"/>
  <c r="G176" i="35"/>
  <c r="G184" i="35"/>
  <c r="G190" i="35"/>
  <c r="G197" i="35"/>
  <c r="G205" i="35"/>
  <c r="G221" i="35"/>
  <c r="G227" i="35"/>
  <c r="G235" i="35"/>
  <c r="G249" i="35"/>
  <c r="G265" i="35"/>
  <c r="G273" i="35"/>
  <c r="G279" i="35"/>
  <c r="G289" i="35"/>
  <c r="G301" i="35"/>
  <c r="G310" i="35"/>
  <c r="G316" i="35"/>
  <c r="G328" i="35"/>
  <c r="G335" i="35"/>
  <c r="G342" i="35"/>
  <c r="G352" i="35"/>
  <c r="G362" i="35"/>
  <c r="G369" i="35"/>
  <c r="G379" i="35"/>
  <c r="G390" i="35"/>
  <c r="G396" i="35"/>
  <c r="G404" i="35"/>
  <c r="G416" i="35"/>
  <c r="G423" i="35"/>
  <c r="G435" i="35"/>
  <c r="G442" i="35"/>
  <c r="G456" i="35"/>
  <c r="G472" i="35"/>
  <c r="G485" i="35"/>
  <c r="G499" i="35"/>
  <c r="G515" i="35"/>
  <c r="G530" i="35"/>
  <c r="G548" i="35"/>
  <c r="G575" i="35"/>
  <c r="G592" i="35"/>
  <c r="G639" i="35"/>
  <c r="G281" i="35"/>
  <c r="G441" i="35"/>
  <c r="G453" i="35"/>
  <c r="G465" i="35"/>
  <c r="G481" i="35"/>
  <c r="G498" i="35"/>
  <c r="G511" i="35"/>
  <c r="G527" i="35"/>
  <c r="G539" i="35"/>
  <c r="G564" i="35"/>
  <c r="G591" i="35"/>
  <c r="G620" i="35"/>
  <c r="G11" i="35"/>
  <c r="G15" i="35"/>
  <c r="G19" i="35"/>
  <c r="G23" i="35"/>
  <c r="G37" i="35"/>
  <c r="G41" i="35"/>
  <c r="G45" i="35"/>
  <c r="G49" i="35"/>
  <c r="G60" i="35"/>
  <c r="G71" i="35"/>
  <c r="G75" i="35"/>
  <c r="G79" i="35"/>
  <c r="G87" i="35"/>
  <c r="G96" i="35"/>
  <c r="G101" i="35"/>
  <c r="G107" i="35"/>
  <c r="G112" i="35"/>
  <c r="G119" i="35"/>
  <c r="G127" i="35"/>
  <c r="G133" i="35"/>
  <c r="G142" i="35"/>
  <c r="G150" i="35"/>
  <c r="G164" i="35"/>
  <c r="G170" i="35"/>
  <c r="G178" i="35"/>
  <c r="G185" i="35"/>
  <c r="G192" i="35"/>
  <c r="G200" i="35"/>
  <c r="G206" i="35"/>
  <c r="G222" i="35"/>
  <c r="G230" i="35"/>
  <c r="G244" i="35"/>
  <c r="G250" i="35"/>
  <c r="G267" i="35"/>
  <c r="G274" i="35"/>
  <c r="G284" i="35"/>
  <c r="G292" i="35"/>
  <c r="G302" i="35"/>
  <c r="G311" i="35"/>
  <c r="G323" i="35"/>
  <c r="G330" i="35"/>
  <c r="G336" i="35"/>
  <c r="G346" i="35"/>
  <c r="G353" i="35"/>
  <c r="G364" i="35"/>
  <c r="G372" i="35"/>
  <c r="G380" i="35"/>
  <c r="G391" i="35"/>
  <c r="G399" i="35"/>
  <c r="G417" i="35"/>
  <c r="G425" i="35"/>
  <c r="G436" i="35"/>
  <c r="G445" i="35"/>
  <c r="G461" i="35"/>
  <c r="G473" i="35"/>
  <c r="G490" i="35"/>
  <c r="G506" i="35"/>
  <c r="G519" i="35"/>
  <c r="G531" i="35"/>
  <c r="G552" i="35"/>
  <c r="G578" i="35"/>
  <c r="G596" i="35"/>
  <c r="G255" i="35"/>
  <c r="G240" i="35"/>
  <c r="G648" i="35"/>
  <c r="G619" i="35"/>
  <c r="G595" i="35"/>
  <c r="G582" i="35"/>
  <c r="G574" i="35"/>
  <c r="G560" i="35"/>
  <c r="G547" i="35"/>
  <c r="G534" i="35"/>
  <c r="G526" i="35"/>
  <c r="G518" i="35"/>
  <c r="G510" i="35"/>
  <c r="G502" i="35"/>
  <c r="G494" i="35"/>
  <c r="G484" i="35"/>
  <c r="G476" i="35"/>
  <c r="G468" i="35"/>
  <c r="G460" i="35"/>
  <c r="G452" i="35"/>
  <c r="G444" i="35"/>
  <c r="G438" i="35"/>
  <c r="G434" i="35"/>
  <c r="G426" i="35"/>
  <c r="G422" i="35"/>
  <c r="G418" i="35"/>
  <c r="G414" i="35"/>
  <c r="G405" i="35"/>
  <c r="G401" i="35"/>
  <c r="G397" i="35"/>
  <c r="G393" i="35"/>
  <c r="G385" i="35"/>
  <c r="G381" i="35"/>
  <c r="G377" i="35"/>
  <c r="G371" i="35"/>
  <c r="G367" i="35"/>
  <c r="G363" i="35"/>
  <c r="G355" i="35"/>
  <c r="G351" i="35"/>
  <c r="G347" i="35"/>
  <c r="G341" i="35"/>
  <c r="G337" i="35"/>
  <c r="G333" i="35"/>
  <c r="G329" i="35"/>
  <c r="G325" i="35"/>
  <c r="G317" i="35"/>
  <c r="G313" i="35"/>
  <c r="G307" i="35"/>
  <c r="G303" i="35"/>
  <c r="G299" i="35"/>
  <c r="G291" i="35"/>
  <c r="G287" i="35"/>
  <c r="G280" i="35"/>
  <c r="G276" i="35"/>
  <c r="G272" i="35"/>
  <c r="G268" i="35"/>
  <c r="G264" i="35"/>
  <c r="G251" i="35"/>
  <c r="G247" i="35"/>
  <c r="G236" i="35"/>
  <c r="G232" i="35"/>
  <c r="G228" i="35"/>
  <c r="G224" i="35"/>
  <c r="G220" i="35"/>
  <c r="G207" i="35"/>
  <c r="G203" i="35"/>
  <c r="G199" i="35"/>
  <c r="G195" i="35"/>
  <c r="G191" i="35"/>
  <c r="G187" i="35"/>
  <c r="G183" i="35"/>
  <c r="G179" i="35"/>
  <c r="G175" i="35"/>
  <c r="G171" i="35"/>
  <c r="G167" i="35"/>
  <c r="G163" i="35"/>
  <c r="G152" i="35"/>
  <c r="G148" i="35"/>
  <c r="G144" i="35"/>
  <c r="G140" i="35"/>
  <c r="G134" i="35"/>
  <c r="G130" i="35"/>
  <c r="G126" i="35"/>
  <c r="G122" i="35"/>
  <c r="G118" i="35"/>
  <c r="G114" i="35"/>
  <c r="G82" i="35"/>
  <c r="G86" i="35"/>
  <c r="G90" i="35"/>
  <c r="G98" i="35"/>
  <c r="G102" i="35"/>
  <c r="G106" i="35"/>
  <c r="G110" i="35"/>
  <c r="G115" i="35"/>
  <c r="G120" i="35"/>
  <c r="G125" i="35"/>
  <c r="G131" i="35"/>
  <c r="G136" i="35"/>
  <c r="G143" i="35"/>
  <c r="G149" i="35"/>
  <c r="G161" i="35"/>
  <c r="G166" i="35"/>
  <c r="G172" i="35"/>
  <c r="G177" i="35"/>
  <c r="G182" i="35"/>
  <c r="G188" i="35"/>
  <c r="G193" i="35"/>
  <c r="G198" i="35"/>
  <c r="G204" i="35"/>
  <c r="G209" i="35"/>
  <c r="G223" i="35"/>
  <c r="G229" i="35"/>
  <c r="G234" i="35"/>
  <c r="G246" i="35"/>
  <c r="G252" i="35"/>
  <c r="G266" i="35"/>
  <c r="G271" i="35"/>
  <c r="G277" i="35"/>
  <c r="G285" i="35"/>
  <c r="G290" i="35"/>
  <c r="G300" i="35"/>
  <c r="G305" i="35"/>
  <c r="G312" i="35"/>
  <c r="G318" i="35"/>
  <c r="G327" i="35"/>
  <c r="G332" i="35"/>
  <c r="G338" i="35"/>
  <c r="G345" i="35"/>
  <c r="G350" i="35"/>
  <c r="G356" i="35"/>
  <c r="G365" i="35"/>
  <c r="G370" i="35"/>
  <c r="G378" i="35"/>
  <c r="G383" i="35"/>
  <c r="G392" i="35"/>
  <c r="G398" i="35"/>
  <c r="G403" i="35"/>
  <c r="G413" i="35"/>
  <c r="G419" i="35"/>
  <c r="G424" i="35"/>
  <c r="G433" i="35"/>
  <c r="G440" i="35"/>
  <c r="G448" i="35"/>
  <c r="G457" i="35"/>
  <c r="G469" i="35"/>
  <c r="G480" i="35"/>
  <c r="G491" i="35"/>
  <c r="G503" i="35"/>
  <c r="G514" i="35"/>
  <c r="G523" i="35"/>
  <c r="G535" i="35"/>
  <c r="G551" i="35"/>
  <c r="G565" i="35"/>
  <c r="G588" i="35"/>
  <c r="G606" i="35"/>
  <c r="G640" i="35"/>
  <c r="G258" i="35"/>
  <c r="G660" i="35"/>
  <c r="G665" i="35"/>
  <c r="G239" i="35"/>
  <c r="G257" i="35"/>
  <c r="G238" i="35"/>
  <c r="G256" i="35"/>
  <c r="G647" i="35"/>
  <c r="G673" i="35"/>
  <c r="G241" i="35"/>
  <c r="G237" i="35"/>
  <c r="F94" i="36"/>
  <c r="F351" i="36"/>
  <c r="F347" i="36"/>
  <c r="F343" i="36"/>
  <c r="F339" i="36"/>
  <c r="F325" i="36"/>
  <c r="F321" i="36"/>
  <c r="F317" i="36"/>
  <c r="F313" i="36"/>
  <c r="F309" i="36"/>
  <c r="F289" i="36"/>
  <c r="F285" i="36"/>
  <c r="F281" i="36"/>
  <c r="F277" i="36"/>
  <c r="F263" i="36"/>
  <c r="F259" i="36"/>
  <c r="F255" i="36"/>
  <c r="F251" i="36"/>
  <c r="F231" i="36"/>
  <c r="F227" i="36"/>
  <c r="F223" i="36"/>
  <c r="F219" i="36"/>
  <c r="F205" i="36"/>
  <c r="F201" i="36"/>
  <c r="F197" i="36"/>
  <c r="F193" i="36"/>
  <c r="F189" i="36"/>
  <c r="F106" i="36"/>
  <c r="F102" i="36"/>
  <c r="F98" i="36"/>
  <c r="F85" i="36"/>
  <c r="F81" i="36"/>
  <c r="F77" i="36"/>
  <c r="F73" i="36"/>
  <c r="F69" i="36"/>
  <c r="F50" i="36"/>
  <c r="F46" i="36"/>
  <c r="F42" i="36"/>
  <c r="F38" i="36"/>
  <c r="F24" i="36"/>
  <c r="F20" i="36"/>
  <c r="F16" i="36"/>
  <c r="F12" i="36"/>
  <c r="F350" i="36"/>
  <c r="F346" i="36"/>
  <c r="F342" i="36"/>
  <c r="F338" i="36"/>
  <c r="F324" i="36"/>
  <c r="F320" i="36"/>
  <c r="F316" i="36"/>
  <c r="F312" i="36"/>
  <c r="F308" i="36"/>
  <c r="F288" i="36"/>
  <c r="F284" i="36"/>
  <c r="F280" i="36"/>
  <c r="F276" i="36"/>
  <c r="F262" i="36"/>
  <c r="F258" i="36"/>
  <c r="F254" i="36"/>
  <c r="F250" i="36"/>
  <c r="F230" i="36"/>
  <c r="F226" i="36"/>
  <c r="F222" i="36"/>
  <c r="F218" i="36"/>
  <c r="F204" i="36"/>
  <c r="F200" i="36"/>
  <c r="F196" i="36"/>
  <c r="F192" i="36"/>
  <c r="F188" i="36"/>
  <c r="F105" i="36"/>
  <c r="F101" i="36"/>
  <c r="F97" i="36"/>
  <c r="F84" i="36"/>
  <c r="F80" i="36"/>
  <c r="F76" i="36"/>
  <c r="F72" i="36"/>
  <c r="F68" i="36"/>
  <c r="F49" i="36"/>
  <c r="F45" i="36"/>
  <c r="F41" i="36"/>
  <c r="F27" i="36"/>
  <c r="F23" i="36"/>
  <c r="F19" i="36"/>
  <c r="F15" i="36"/>
  <c r="F11" i="36"/>
  <c r="F349" i="36"/>
  <c r="F345" i="36"/>
  <c r="F341" i="36"/>
  <c r="F337" i="36"/>
  <c r="F323" i="36"/>
  <c r="F319" i="36"/>
  <c r="F315" i="36"/>
  <c r="F311" i="36"/>
  <c r="F291" i="36"/>
  <c r="F287" i="36"/>
  <c r="F283" i="36"/>
  <c r="F279" i="36"/>
  <c r="F265" i="36"/>
  <c r="F261" i="36"/>
  <c r="F257" i="36"/>
  <c r="F253" i="36"/>
  <c r="F249" i="36"/>
  <c r="F229" i="36"/>
  <c r="F225" i="36"/>
  <c r="F221" i="36"/>
  <c r="F217" i="36"/>
  <c r="F203" i="36"/>
  <c r="F199" i="36"/>
  <c r="F195" i="36"/>
  <c r="F191" i="36"/>
  <c r="F17" i="36"/>
  <c r="F25" i="36"/>
  <c r="F43" i="36"/>
  <c r="F51" i="36"/>
  <c r="F74" i="36"/>
  <c r="F82" i="36"/>
  <c r="F99" i="36"/>
  <c r="F107" i="36"/>
  <c r="F194" i="36"/>
  <c r="F220" i="36"/>
  <c r="F252" i="36"/>
  <c r="F278" i="36"/>
  <c r="F310" i="36"/>
  <c r="F26" i="36"/>
  <c r="F44" i="36"/>
  <c r="F75" i="36"/>
  <c r="F100" i="36"/>
  <c r="F198" i="36"/>
  <c r="F256" i="36"/>
  <c r="F282" i="36"/>
  <c r="F340" i="36"/>
  <c r="F13" i="36"/>
  <c r="F21" i="36"/>
  <c r="F39" i="36"/>
  <c r="F47" i="36"/>
  <c r="F70" i="36"/>
  <c r="F78" i="36"/>
  <c r="F95" i="36"/>
  <c r="F103" i="36"/>
  <c r="F202" i="36"/>
  <c r="F228" i="36"/>
  <c r="F260" i="36"/>
  <c r="F286" i="36"/>
  <c r="F318" i="36"/>
  <c r="F344" i="36"/>
  <c r="F10" i="36"/>
  <c r="F18" i="36"/>
  <c r="F52" i="36"/>
  <c r="F83" i="36"/>
  <c r="F108" i="36"/>
  <c r="F224" i="36"/>
  <c r="F314" i="36"/>
  <c r="F14" i="36"/>
  <c r="F22" i="36"/>
  <c r="F40" i="36"/>
  <c r="F48" i="36"/>
  <c r="F71" i="36"/>
  <c r="F79" i="36"/>
  <c r="F96" i="36"/>
  <c r="F104" i="36"/>
  <c r="F190" i="36"/>
  <c r="F216" i="36"/>
  <c r="F248" i="36"/>
  <c r="F264" i="36"/>
  <c r="F290" i="36"/>
  <c r="F322" i="36"/>
  <c r="F348" i="36"/>
  <c r="G446" i="35"/>
  <c r="G450" i="35"/>
  <c r="G454" i="35"/>
  <c r="G458" i="35"/>
  <c r="G462" i="35"/>
  <c r="G466" i="35"/>
  <c r="G470" i="35"/>
  <c r="G474" i="35"/>
  <c r="G478" i="35"/>
  <c r="G482" i="35"/>
  <c r="G486" i="35"/>
  <c r="G492" i="35"/>
  <c r="G496" i="35"/>
  <c r="G500" i="35"/>
  <c r="G504" i="35"/>
  <c r="G508" i="35"/>
  <c r="G512" i="35"/>
  <c r="G516" i="35"/>
  <c r="G520" i="35"/>
  <c r="G524" i="35"/>
  <c r="G528" i="35"/>
  <c r="G532" i="35"/>
  <c r="G536" i="35"/>
  <c r="G545" i="35"/>
  <c r="G549" i="35"/>
  <c r="G553" i="35"/>
  <c r="G562" i="35"/>
  <c r="G566" i="35"/>
  <c r="G576" i="35"/>
  <c r="G580" i="35"/>
  <c r="G589" i="35"/>
  <c r="G593" i="35"/>
  <c r="G602" i="35"/>
  <c r="G610" i="35"/>
  <c r="G623" i="35"/>
  <c r="G643" i="35"/>
  <c r="G651" i="35"/>
  <c r="G664" i="35"/>
  <c r="G676" i="35"/>
  <c r="G439" i="35"/>
  <c r="G443" i="35"/>
  <c r="G447" i="35"/>
  <c r="G451" i="35"/>
  <c r="G455" i="35"/>
  <c r="G459" i="35"/>
  <c r="G463" i="35"/>
  <c r="G467" i="35"/>
  <c r="G471" i="35"/>
  <c r="G475" i="35"/>
  <c r="G479" i="35"/>
  <c r="G483" i="35"/>
  <c r="G487" i="35"/>
  <c r="G493" i="35"/>
  <c r="G497" i="35"/>
  <c r="G501" i="35"/>
  <c r="G505" i="35"/>
  <c r="G509" i="35"/>
  <c r="G513" i="35"/>
  <c r="G517" i="35"/>
  <c r="G521" i="35"/>
  <c r="G525" i="35"/>
  <c r="G529" i="35"/>
  <c r="G533" i="35"/>
  <c r="G537" i="35"/>
  <c r="G546" i="35"/>
  <c r="G550" i="35"/>
  <c r="G559" i="35"/>
  <c r="G563" i="35"/>
  <c r="G567" i="35"/>
  <c r="G577" i="35"/>
  <c r="G581" i="35"/>
  <c r="G590" i="35"/>
  <c r="G594" i="35"/>
  <c r="G603" i="35"/>
  <c r="G616" i="35"/>
  <c r="G624" i="35"/>
  <c r="G644" i="35"/>
  <c r="G652" i="35"/>
  <c r="G604" i="35"/>
  <c r="G608" i="35"/>
  <c r="G617" i="35"/>
  <c r="G621" i="35"/>
  <c r="G637" i="35"/>
  <c r="G641" i="35"/>
  <c r="G645" i="35"/>
  <c r="G649" i="35"/>
  <c r="G658" i="35"/>
  <c r="G662" i="35"/>
  <c r="G666" i="35"/>
  <c r="G675" i="35"/>
  <c r="G605" i="35"/>
  <c r="G609" i="35"/>
  <c r="G618" i="35"/>
  <c r="G622" i="35"/>
  <c r="G638" i="35"/>
  <c r="G642" i="35"/>
  <c r="G646" i="35"/>
  <c r="G650" i="35"/>
  <c r="G659" i="35"/>
  <c r="G663" i="35"/>
  <c r="G672" i="35"/>
  <c r="G450" i="24" l="1"/>
  <c r="G447" i="24"/>
  <c r="G441" i="24"/>
  <c r="G449" i="24"/>
  <c r="G448" i="24"/>
  <c r="G446" i="24"/>
  <c r="G442" i="24"/>
  <c r="G440" i="24"/>
  <c r="G439" i="24"/>
  <c r="G187" i="24"/>
  <c r="G191" i="24"/>
  <c r="G195" i="24"/>
  <c r="G183" i="24"/>
  <c r="G190" i="24"/>
  <c r="G184" i="24"/>
  <c r="G188" i="24"/>
  <c r="G192" i="24"/>
  <c r="G196" i="24"/>
  <c r="G194" i="24"/>
  <c r="G185" i="24"/>
  <c r="G189" i="24"/>
  <c r="G193" i="24"/>
  <c r="G197" i="24"/>
  <c r="G186" i="24"/>
  <c r="G198" i="24"/>
  <c r="G25" i="24"/>
  <c r="G176" i="24"/>
  <c r="G161" i="24"/>
  <c r="G165" i="24"/>
  <c r="G142" i="24"/>
  <c r="G146" i="24"/>
  <c r="G150" i="24"/>
  <c r="G154" i="24"/>
  <c r="G121" i="24"/>
  <c r="G125" i="24"/>
  <c r="G129" i="24"/>
  <c r="G133" i="24"/>
  <c r="G96" i="24"/>
  <c r="G100" i="24"/>
  <c r="G104" i="24"/>
  <c r="G95" i="24"/>
  <c r="G160" i="24"/>
  <c r="G140" i="24"/>
  <c r="G135" i="24"/>
  <c r="G102" i="24"/>
  <c r="G174" i="24"/>
  <c r="G145" i="24"/>
  <c r="G120" i="24"/>
  <c r="G128" i="24"/>
  <c r="G99" i="24"/>
  <c r="G107" i="24"/>
  <c r="G177" i="24"/>
  <c r="G162" i="24"/>
  <c r="G166" i="24"/>
  <c r="G143" i="24"/>
  <c r="G147" i="24"/>
  <c r="G151" i="24"/>
  <c r="G155" i="24"/>
  <c r="G122" i="24"/>
  <c r="G126" i="24"/>
  <c r="G130" i="24"/>
  <c r="G134" i="24"/>
  <c r="G97" i="24"/>
  <c r="G101" i="24"/>
  <c r="G105" i="24"/>
  <c r="G178" i="24"/>
  <c r="G163" i="24"/>
  <c r="G144" i="24"/>
  <c r="G148" i="24"/>
  <c r="G152" i="24"/>
  <c r="G123" i="24"/>
  <c r="G127" i="24"/>
  <c r="G131" i="24"/>
  <c r="G98" i="24"/>
  <c r="G106" i="24"/>
  <c r="G175" i="24"/>
  <c r="G164" i="24"/>
  <c r="G141" i="24"/>
  <c r="G149" i="24"/>
  <c r="G153" i="24"/>
  <c r="G124" i="24"/>
  <c r="G132" i="24"/>
  <c r="G119" i="24"/>
  <c r="G103" i="24"/>
  <c r="G66" i="24"/>
  <c r="G70" i="24"/>
  <c r="G74" i="24"/>
  <c r="G78" i="24"/>
  <c r="G82" i="24"/>
  <c r="G86" i="24"/>
  <c r="G90" i="24"/>
  <c r="G41" i="24"/>
  <c r="G45" i="24"/>
  <c r="G49" i="24"/>
  <c r="G53" i="24"/>
  <c r="G38" i="24"/>
  <c r="G64" i="24"/>
  <c r="G72" i="24"/>
  <c r="G80" i="24"/>
  <c r="G88" i="24"/>
  <c r="G43" i="24"/>
  <c r="G51" i="24"/>
  <c r="G69" i="24"/>
  <c r="G73" i="24"/>
  <c r="G81" i="24"/>
  <c r="G89" i="24"/>
  <c r="G44" i="24"/>
  <c r="G52" i="24"/>
  <c r="G67" i="24"/>
  <c r="G71" i="24"/>
  <c r="G75" i="24"/>
  <c r="G79" i="24"/>
  <c r="G83" i="24"/>
  <c r="G87" i="24"/>
  <c r="G63" i="24"/>
  <c r="G42" i="24"/>
  <c r="G46" i="24"/>
  <c r="G50" i="24"/>
  <c r="G54" i="24"/>
  <c r="G68" i="24"/>
  <c r="G76" i="24"/>
  <c r="G84" i="24"/>
  <c r="G39" i="24"/>
  <c r="G47" i="24"/>
  <c r="G55" i="24"/>
  <c r="G65" i="24"/>
  <c r="G77" i="24"/>
  <c r="G85" i="24"/>
  <c r="G40" i="24"/>
  <c r="G48" i="24"/>
  <c r="G56" i="24"/>
  <c r="G32" i="24"/>
  <c r="G21" i="24"/>
  <c r="G31" i="24"/>
  <c r="G20" i="24"/>
  <c r="G27" i="24"/>
  <c r="G16" i="24"/>
  <c r="G10" i="24"/>
  <c r="G15" i="24"/>
  <c r="G13" i="24"/>
  <c r="G29" i="24"/>
  <c r="G24" i="24"/>
  <c r="G19" i="24"/>
  <c r="G28" i="24"/>
  <c r="G23" i="24"/>
  <c r="G17" i="24"/>
  <c r="G12" i="24"/>
  <c r="G11" i="24"/>
  <c r="G30" i="24"/>
  <c r="G26" i="24"/>
  <c r="G22" i="24"/>
  <c r="G18" i="24"/>
  <c r="G14" i="24"/>
  <c r="G35" i="24" l="1"/>
  <c r="G112" i="24"/>
  <c r="G58" i="24" l="1"/>
  <c r="G339" i="24" l="1"/>
  <c r="G410" i="24"/>
  <c r="G434" i="24"/>
  <c r="G250" i="24"/>
  <c r="G323" i="24"/>
  <c r="G110" i="24"/>
  <c r="G33" i="24"/>
  <c r="G109" i="24"/>
  <c r="G57" i="24"/>
  <c r="G108" i="24"/>
  <c r="G34" i="24"/>
  <c r="G111" i="24"/>
  <c r="G529" i="24"/>
  <c r="G596" i="24"/>
  <c r="G408" i="24"/>
  <c r="G322" i="24"/>
  <c r="G409" i="24"/>
  <c r="G256" i="24"/>
  <c r="G463" i="24"/>
  <c r="G491" i="24"/>
  <c r="G544" i="24"/>
  <c r="G549" i="24"/>
  <c r="G508" i="24"/>
  <c r="G563" i="24"/>
  <c r="G503" i="24"/>
  <c r="G528" i="24"/>
  <c r="G574" i="24"/>
  <c r="G466" i="24"/>
  <c r="G493" i="24"/>
  <c r="G519" i="24"/>
  <c r="G546" i="24"/>
  <c r="G571" i="24"/>
  <c r="G488" i="24"/>
  <c r="G504" i="24"/>
  <c r="G521" i="24"/>
  <c r="G535" i="24"/>
  <c r="G542" i="24"/>
  <c r="G564" i="24"/>
  <c r="G573" i="24"/>
  <c r="G583" i="24"/>
  <c r="G461" i="24"/>
  <c r="G295" i="24"/>
  <c r="G505" i="24"/>
  <c r="G533" i="24"/>
  <c r="G560" i="24"/>
  <c r="G584" i="24"/>
  <c r="G597" i="24"/>
  <c r="G462" i="24"/>
  <c r="G459" i="24"/>
  <c r="G494" i="24"/>
  <c r="G506" i="24"/>
  <c r="G518" i="24"/>
  <c r="G534" i="24"/>
  <c r="G545" i="24"/>
  <c r="G556" i="24"/>
  <c r="G572" i="24"/>
  <c r="G594" i="24"/>
  <c r="G492" i="24"/>
  <c r="G464" i="24"/>
  <c r="G489" i="24"/>
  <c r="G490" i="24"/>
  <c r="G507" i="24"/>
  <c r="G517" i="24"/>
  <c r="G520" i="24"/>
  <c r="G530" i="24"/>
  <c r="G550" i="24"/>
  <c r="G558" i="24"/>
  <c r="G559" i="24"/>
  <c r="G570" i="24"/>
  <c r="G586" i="24"/>
  <c r="G598" i="24"/>
  <c r="G502" i="24"/>
  <c r="G515" i="24"/>
  <c r="G380" i="24"/>
  <c r="G381" i="24"/>
  <c r="G432" i="24"/>
  <c r="G460" i="24"/>
  <c r="G465" i="24"/>
  <c r="G487" i="24"/>
  <c r="G486" i="24"/>
  <c r="G501" i="24"/>
  <c r="G500" i="24"/>
  <c r="G514" i="24"/>
  <c r="G516" i="24"/>
  <c r="G531" i="24"/>
  <c r="G532" i="24"/>
  <c r="G548" i="24"/>
  <c r="G547" i="24"/>
  <c r="G562" i="24"/>
  <c r="G561" i="24"/>
  <c r="G575" i="24"/>
  <c r="G582" i="24"/>
  <c r="G585" i="24"/>
  <c r="G595" i="24"/>
  <c r="G298" i="24"/>
  <c r="G279" i="24"/>
  <c r="G365" i="24"/>
  <c r="G423" i="24"/>
  <c r="G420" i="24"/>
  <c r="G264" i="24"/>
  <c r="G263" i="24"/>
  <c r="G347" i="24"/>
  <c r="G348" i="24"/>
  <c r="G268" i="24"/>
  <c r="G422" i="24"/>
  <c r="G282" i="24"/>
  <c r="G364" i="24"/>
  <c r="G314" i="24"/>
  <c r="G311" i="24"/>
  <c r="G396" i="24"/>
  <c r="G397" i="24"/>
  <c r="G337" i="24"/>
  <c r="G427" i="24"/>
  <c r="G415" i="24"/>
  <c r="G292" i="24"/>
  <c r="G305" i="24"/>
  <c r="G273" i="24"/>
  <c r="G374" i="24"/>
  <c r="G391" i="24"/>
  <c r="G360" i="24"/>
  <c r="G247" i="24"/>
  <c r="G417" i="24"/>
  <c r="G306" i="24"/>
  <c r="G290" i="24"/>
  <c r="G274" i="24"/>
  <c r="G319" i="24"/>
  <c r="G303" i="24"/>
  <c r="G287" i="24"/>
  <c r="G271" i="24"/>
  <c r="G404" i="24"/>
  <c r="G388" i="24"/>
  <c r="G372" i="24"/>
  <c r="G355" i="24"/>
  <c r="G405" i="24"/>
  <c r="G389" i="24"/>
  <c r="G373" i="24"/>
  <c r="G358" i="24"/>
  <c r="G328" i="24"/>
  <c r="G238" i="24"/>
  <c r="G249" i="24"/>
  <c r="G429" i="24"/>
  <c r="G431" i="24"/>
  <c r="G426" i="24"/>
  <c r="G308" i="24"/>
  <c r="G276" i="24"/>
  <c r="G321" i="24"/>
  <c r="G289" i="24"/>
  <c r="G406" i="24"/>
  <c r="G390" i="24"/>
  <c r="G357" i="24"/>
  <c r="G407" i="24"/>
  <c r="G375" i="24"/>
  <c r="G424" i="24"/>
  <c r="G338" i="24"/>
  <c r="G430" i="24"/>
  <c r="G421" i="24"/>
  <c r="G419" i="24"/>
  <c r="G428" i="24"/>
  <c r="G425" i="24"/>
  <c r="G418" i="24"/>
  <c r="G316" i="24"/>
  <c r="G300" i="24"/>
  <c r="G284" i="24"/>
  <c r="G266" i="24"/>
  <c r="G313" i="24"/>
  <c r="G297" i="24"/>
  <c r="G281" i="24"/>
  <c r="G265" i="24"/>
  <c r="G398" i="24"/>
  <c r="G382" i="24"/>
  <c r="G366" i="24"/>
  <c r="G349" i="24"/>
  <c r="G399" i="24"/>
  <c r="G383" i="24"/>
  <c r="G367" i="24"/>
  <c r="G350" i="24"/>
  <c r="G335" i="24"/>
  <c r="G248" i="24"/>
  <c r="G257" i="24"/>
  <c r="G543" i="24"/>
  <c r="G557" i="24"/>
  <c r="G320" i="24"/>
  <c r="G312" i="24"/>
  <c r="G304" i="24"/>
  <c r="G296" i="24"/>
  <c r="G288" i="24"/>
  <c r="G280" i="24"/>
  <c r="G272" i="24"/>
  <c r="G262" i="24"/>
  <c r="G317" i="24"/>
  <c r="G309" i="24"/>
  <c r="G301" i="24"/>
  <c r="G293" i="24"/>
  <c r="G285" i="24"/>
  <c r="G277" i="24"/>
  <c r="G269" i="24"/>
  <c r="G261" i="24"/>
  <c r="G402" i="24"/>
  <c r="G394" i="24"/>
  <c r="G386" i="24"/>
  <c r="G378" i="24"/>
  <c r="G370" i="24"/>
  <c r="G361" i="24"/>
  <c r="G353" i="24"/>
  <c r="G345" i="24"/>
  <c r="G403" i="24"/>
  <c r="G395" i="24"/>
  <c r="G387" i="24"/>
  <c r="G379" i="24"/>
  <c r="G371" i="24"/>
  <c r="G363" i="24"/>
  <c r="G356" i="24"/>
  <c r="G346" i="24"/>
  <c r="G354" i="24"/>
  <c r="G433" i="24"/>
  <c r="G330" i="24"/>
  <c r="G237" i="24"/>
  <c r="G236" i="24"/>
  <c r="G258" i="24"/>
  <c r="G318" i="24"/>
  <c r="G310" i="24"/>
  <c r="G302" i="24"/>
  <c r="G294" i="24"/>
  <c r="G286" i="24"/>
  <c r="G278" i="24"/>
  <c r="G270" i="24"/>
  <c r="G260" i="24"/>
  <c r="G315" i="24"/>
  <c r="G307" i="24"/>
  <c r="G299" i="24"/>
  <c r="G291" i="24"/>
  <c r="G283" i="24"/>
  <c r="G275" i="24"/>
  <c r="G267" i="24"/>
  <c r="G259" i="24"/>
  <c r="G400" i="24"/>
  <c r="G392" i="24"/>
  <c r="G384" i="24"/>
  <c r="G376" i="24"/>
  <c r="G368" i="24"/>
  <c r="G359" i="24"/>
  <c r="G351" i="24"/>
  <c r="G343" i="24"/>
  <c r="G401" i="24"/>
  <c r="G393" i="24"/>
  <c r="G385" i="24"/>
  <c r="G377" i="24"/>
  <c r="G369" i="24"/>
  <c r="G362" i="24"/>
  <c r="G352" i="24"/>
  <c r="G344" i="24"/>
  <c r="G416" i="24"/>
  <c r="G329" i="24"/>
  <c r="G336" i="24"/>
  <c r="G246" i="24"/>
  <c r="G245" i="24"/>
</calcChain>
</file>

<file path=xl/sharedStrings.xml><?xml version="1.0" encoding="utf-8"?>
<sst xmlns="http://schemas.openxmlformats.org/spreadsheetml/2006/main" count="4946" uniqueCount="2464">
  <si>
    <t>40x32</t>
  </si>
  <si>
    <t>50x32</t>
  </si>
  <si>
    <t>63x32</t>
  </si>
  <si>
    <t>75x63</t>
  </si>
  <si>
    <t>90x63</t>
  </si>
  <si>
    <t>110x63</t>
  </si>
  <si>
    <t>125x63</t>
  </si>
  <si>
    <t>110x90</t>
  </si>
  <si>
    <t>125x90</t>
  </si>
  <si>
    <t>160x90</t>
  </si>
  <si>
    <t>160x110</t>
  </si>
  <si>
    <t>180x125</t>
  </si>
  <si>
    <t>250x225</t>
  </si>
  <si>
    <t>315x280</t>
  </si>
  <si>
    <t>400x280</t>
  </si>
  <si>
    <t>-</t>
  </si>
  <si>
    <t>250x200</t>
  </si>
  <si>
    <t>315x250</t>
  </si>
  <si>
    <t>355x250</t>
  </si>
  <si>
    <t>25 x 3/4"</t>
  </si>
  <si>
    <t>32 x 1/2"</t>
  </si>
  <si>
    <t>32 x 3/4"</t>
  </si>
  <si>
    <t>32 x 1"</t>
  </si>
  <si>
    <t>40 x 1 1/4"</t>
  </si>
  <si>
    <t>50 x 1"</t>
  </si>
  <si>
    <t>50 x 1 1/2"</t>
  </si>
  <si>
    <t>63 x 2"</t>
  </si>
  <si>
    <t>40x20</t>
  </si>
  <si>
    <t>63x40</t>
  </si>
  <si>
    <t>63x50</t>
  </si>
  <si>
    <t>75x50</t>
  </si>
  <si>
    <t>32x25</t>
  </si>
  <si>
    <t>40x25</t>
  </si>
  <si>
    <t>50x25</t>
  </si>
  <si>
    <t>50x40</t>
  </si>
  <si>
    <t>90x75</t>
  </si>
  <si>
    <t>110x75</t>
  </si>
  <si>
    <t>125x110</t>
  </si>
  <si>
    <t>140x110</t>
  </si>
  <si>
    <t>140x125</t>
  </si>
  <si>
    <t>160x125</t>
  </si>
  <si>
    <t>160x140</t>
  </si>
  <si>
    <t>180x160</t>
  </si>
  <si>
    <t>200x160</t>
  </si>
  <si>
    <t>225x180</t>
  </si>
  <si>
    <t>225x200</t>
  </si>
  <si>
    <t>250x160</t>
  </si>
  <si>
    <t>250x180</t>
  </si>
  <si>
    <t>280x180</t>
  </si>
  <si>
    <t>280x225</t>
  </si>
  <si>
    <t>280x250</t>
  </si>
  <si>
    <t>315x225</t>
  </si>
  <si>
    <t>355x315</t>
  </si>
  <si>
    <t>400x315</t>
  </si>
  <si>
    <t>400x355</t>
  </si>
  <si>
    <t>180x140</t>
  </si>
  <si>
    <t>225x160</t>
  </si>
  <si>
    <t>280x200</t>
  </si>
  <si>
    <t>500x450</t>
  </si>
  <si>
    <t>15x20</t>
  </si>
  <si>
    <t>20x25</t>
  </si>
  <si>
    <t>25x32</t>
  </si>
  <si>
    <t>32x40</t>
  </si>
  <si>
    <t>40x50</t>
  </si>
  <si>
    <t>50x63</t>
  </si>
  <si>
    <t>65x75</t>
  </si>
  <si>
    <t>80x90</t>
  </si>
  <si>
    <t>100x100</t>
  </si>
  <si>
    <t>100x125</t>
  </si>
  <si>
    <t>125x140</t>
  </si>
  <si>
    <t>150x160</t>
  </si>
  <si>
    <t>150x180</t>
  </si>
  <si>
    <t>200x200</t>
  </si>
  <si>
    <t>200x225</t>
  </si>
  <si>
    <t>250x250</t>
  </si>
  <si>
    <t>250x280</t>
  </si>
  <si>
    <t>300x315</t>
  </si>
  <si>
    <t>350x355</t>
  </si>
  <si>
    <t>400x400</t>
  </si>
  <si>
    <t>500x500</t>
  </si>
  <si>
    <t>600x560</t>
  </si>
  <si>
    <t>600x630</t>
  </si>
  <si>
    <t>100x110</t>
  </si>
  <si>
    <t>50 x 50</t>
  </si>
  <si>
    <t>63 x 63</t>
  </si>
  <si>
    <t>75 x 75</t>
  </si>
  <si>
    <t>90 x 90</t>
  </si>
  <si>
    <t>110 x 110</t>
  </si>
  <si>
    <t>40 x 40</t>
  </si>
  <si>
    <t>32 x 32</t>
  </si>
  <si>
    <t>25 x 25</t>
  </si>
  <si>
    <t>20 x 20</t>
  </si>
  <si>
    <t>16 x 16</t>
  </si>
  <si>
    <t>20 x 16</t>
  </si>
  <si>
    <t>25 x 16</t>
  </si>
  <si>
    <t>25 x 20</t>
  </si>
  <si>
    <t>32 x 20</t>
  </si>
  <si>
    <t>32 x 25</t>
  </si>
  <si>
    <t>40 x 25</t>
  </si>
  <si>
    <t>40 x 32</t>
  </si>
  <si>
    <t>50 x 32</t>
  </si>
  <si>
    <t>50 x 40</t>
  </si>
  <si>
    <t>63 x 40</t>
  </si>
  <si>
    <t>63 x 50</t>
  </si>
  <si>
    <t>75 x 63</t>
  </si>
  <si>
    <t>110 x 90</t>
  </si>
  <si>
    <t>16 x 1/2</t>
  </si>
  <si>
    <t>16 x 3/4</t>
  </si>
  <si>
    <t>20 x 1/2</t>
  </si>
  <si>
    <t>20 x 3/4</t>
  </si>
  <si>
    <t>25 x 1/2</t>
  </si>
  <si>
    <t>25 x 3/4</t>
  </si>
  <si>
    <t>25 x 1</t>
  </si>
  <si>
    <t>32 x 3/4</t>
  </si>
  <si>
    <t>32 x 1</t>
  </si>
  <si>
    <t>32 x 1 1/4</t>
  </si>
  <si>
    <t>40 x 1</t>
  </si>
  <si>
    <t>40 x 1 1/4</t>
  </si>
  <si>
    <t>50 x 1 1/2</t>
  </si>
  <si>
    <t>63 x 2</t>
  </si>
  <si>
    <t>75 x 2 1/2</t>
  </si>
  <si>
    <t>90 x 3</t>
  </si>
  <si>
    <t>110 x 4</t>
  </si>
  <si>
    <t>40 x 1 1/2</t>
  </si>
  <si>
    <t>50 x 1 1/4</t>
  </si>
  <si>
    <t>50 x 2</t>
  </si>
  <si>
    <t>63 x 1 1/2</t>
  </si>
  <si>
    <t>75 x 2</t>
  </si>
  <si>
    <t>75 x 3</t>
  </si>
  <si>
    <t>50 - 40</t>
  </si>
  <si>
    <t>63 - 50</t>
  </si>
  <si>
    <t>1 1/4"</t>
  </si>
  <si>
    <t>1"</t>
  </si>
  <si>
    <t>3/4"</t>
  </si>
  <si>
    <t>1/2"</t>
  </si>
  <si>
    <t>1 1/2"</t>
  </si>
  <si>
    <t>2"</t>
  </si>
  <si>
    <t>20 x 1/2"</t>
  </si>
  <si>
    <t>32 x 1 "</t>
  </si>
  <si>
    <t>75 x 2 1/2"</t>
  </si>
  <si>
    <t>90 x 3"</t>
  </si>
  <si>
    <t>110 x 4"</t>
  </si>
  <si>
    <t>2 1/2"</t>
  </si>
  <si>
    <t>3"</t>
  </si>
  <si>
    <t>4"</t>
  </si>
  <si>
    <t>32x3/4</t>
  </si>
  <si>
    <t>32x1</t>
  </si>
  <si>
    <t>32x1 1/4</t>
  </si>
  <si>
    <t>40x11/4</t>
  </si>
  <si>
    <t>40x11/2</t>
  </si>
  <si>
    <t>50x1 1/4</t>
  </si>
  <si>
    <t>50x1 1/2</t>
  </si>
  <si>
    <t>50x2</t>
  </si>
  <si>
    <t>63x2</t>
  </si>
  <si>
    <t>90 x 1 1/2"</t>
  </si>
  <si>
    <t>25 x 1/2"</t>
  </si>
  <si>
    <t>110 x 1 1/2"</t>
  </si>
  <si>
    <t>110 x 2"</t>
  </si>
  <si>
    <t>40 x 20</t>
  </si>
  <si>
    <t>50 x 25</t>
  </si>
  <si>
    <t>50 x 20</t>
  </si>
  <si>
    <t>90 x 75</t>
  </si>
  <si>
    <t>90 x 63</t>
  </si>
  <si>
    <t>90 x 50</t>
  </si>
  <si>
    <t>110 x 50</t>
  </si>
  <si>
    <t>110 x 63</t>
  </si>
  <si>
    <t>110 x 75</t>
  </si>
  <si>
    <t>16 x 3/8"</t>
  </si>
  <si>
    <t>3/8"</t>
  </si>
  <si>
    <t>75 x 50</t>
  </si>
  <si>
    <t>140 x 125</t>
  </si>
  <si>
    <t>200 x 110</t>
  </si>
  <si>
    <t>200 x 125</t>
  </si>
  <si>
    <t>200 x 140</t>
  </si>
  <si>
    <t>200 x 160</t>
  </si>
  <si>
    <t>63 x 1"</t>
  </si>
  <si>
    <t>3/4" x 1/2"</t>
  </si>
  <si>
    <t>3/4" x 3/8"</t>
  </si>
  <si>
    <t>1" x 3/4"</t>
  </si>
  <si>
    <t>1" x 1/2"</t>
  </si>
  <si>
    <t>1" x 3/8"</t>
  </si>
  <si>
    <t>1 1/4" x 1"</t>
  </si>
  <si>
    <t>1 1/4" x 3/4"</t>
  </si>
  <si>
    <t>1 1/4" x 1/2"</t>
  </si>
  <si>
    <t>1 1/2" x 1 1/4"</t>
  </si>
  <si>
    <t>1 1/2" x 1"</t>
  </si>
  <si>
    <t>1 1/2" x 3/4"</t>
  </si>
  <si>
    <t>2" x 1 1/2"</t>
  </si>
  <si>
    <t>2" x 1 1/4"</t>
  </si>
  <si>
    <t>2" x 1"</t>
  </si>
  <si>
    <t>25-20 x 1/2"</t>
  </si>
  <si>
    <t>32-25 x 3/4"</t>
  </si>
  <si>
    <t>40-32 x 1"</t>
  </si>
  <si>
    <t>50-40 x 1 1/4"</t>
  </si>
  <si>
    <t>50-40 x 1 1/2"</t>
  </si>
  <si>
    <t>63-50 x 1 1/2"</t>
  </si>
  <si>
    <t>90-75 x 2 1/2"</t>
  </si>
  <si>
    <t>110-90 x 4"</t>
  </si>
  <si>
    <t>110-90 x 3"</t>
  </si>
  <si>
    <t>110-90 x 2 1/2"</t>
  </si>
  <si>
    <t>125-110 x 2 1/2"</t>
  </si>
  <si>
    <t>125-110 x 3"</t>
  </si>
  <si>
    <t>125-110 x 4"</t>
  </si>
  <si>
    <t>63-50 x 2"</t>
  </si>
  <si>
    <t>90-75 x 3"</t>
  </si>
  <si>
    <t>3/4" x 1"</t>
  </si>
  <si>
    <t>1 1/2" x 1/2"</t>
  </si>
  <si>
    <t>2" x 3/4"</t>
  </si>
  <si>
    <t>225 x 200</t>
  </si>
  <si>
    <t>250 x 200</t>
  </si>
  <si>
    <t>315 x 250</t>
  </si>
  <si>
    <t>250 x 225</t>
  </si>
  <si>
    <t>225 x 160</t>
  </si>
  <si>
    <t>160 x 140</t>
  </si>
  <si>
    <t>160 x 110</t>
  </si>
  <si>
    <t>40 x 5/4"</t>
  </si>
  <si>
    <t>50 x 6/4"</t>
  </si>
  <si>
    <t>3/4" x 25</t>
  </si>
  <si>
    <t>1/2" x 20</t>
  </si>
  <si>
    <t>1" x 32</t>
  </si>
  <si>
    <t>1 1/4" x 40</t>
  </si>
  <si>
    <t>1 1/2" x 50</t>
  </si>
  <si>
    <t>2" x 63</t>
  </si>
  <si>
    <t>63-75</t>
  </si>
  <si>
    <t>125-140</t>
  </si>
  <si>
    <t>200-225</t>
  </si>
  <si>
    <t>16 x 1/2"</t>
  </si>
  <si>
    <t>40 x 1/2"</t>
  </si>
  <si>
    <t>40 x 3/4"</t>
  </si>
  <si>
    <t>50 x 1/2"</t>
  </si>
  <si>
    <t>50 x 3/4"</t>
  </si>
  <si>
    <t>63 x 1/2"</t>
  </si>
  <si>
    <t>63 x 3/4"</t>
  </si>
  <si>
    <t>75 x 1/2"</t>
  </si>
  <si>
    <t>75 x 3/4"</t>
  </si>
  <si>
    <t>75 x 1"</t>
  </si>
  <si>
    <t>75 x 2"</t>
  </si>
  <si>
    <t>90 x 1/2"</t>
  </si>
  <si>
    <t>90 x 3/4"</t>
  </si>
  <si>
    <t>90 x 1"</t>
  </si>
  <si>
    <t>90 x 2"</t>
  </si>
  <si>
    <t>110 x 1/2"</t>
  </si>
  <si>
    <t>110 x 3/4"</t>
  </si>
  <si>
    <t>110 x 1"</t>
  </si>
  <si>
    <t>110 x 2 1/2"</t>
  </si>
  <si>
    <t>110 x 3"</t>
  </si>
  <si>
    <t>125 x 1/2"</t>
  </si>
  <si>
    <t>125 x 3/4"</t>
  </si>
  <si>
    <t>125 x 1"</t>
  </si>
  <si>
    <t>125 x 2"</t>
  </si>
  <si>
    <t>125 x 3"</t>
  </si>
  <si>
    <t>125 x 4"</t>
  </si>
  <si>
    <t>140 x 1"</t>
  </si>
  <si>
    <t>140 x 2"</t>
  </si>
  <si>
    <t>140 x 3"</t>
  </si>
  <si>
    <t>160 x 1/2"</t>
  </si>
  <si>
    <t>160 x 3/4"</t>
  </si>
  <si>
    <t>160 x 1"</t>
  </si>
  <si>
    <t>160 x 2"</t>
  </si>
  <si>
    <t>160 x 3"</t>
  </si>
  <si>
    <t>160 x 4"</t>
  </si>
  <si>
    <t>200 x 1"</t>
  </si>
  <si>
    <t>200 x 2"</t>
  </si>
  <si>
    <t>200 x 3"</t>
  </si>
  <si>
    <t>1/2" x 1/2"</t>
  </si>
  <si>
    <t>3/4" x 3/4"</t>
  </si>
  <si>
    <t>1" x 1"</t>
  </si>
  <si>
    <t>2 1/2" x 2"</t>
  </si>
  <si>
    <t>3" x 2 1/2"</t>
  </si>
  <si>
    <t>3" x 2"</t>
  </si>
  <si>
    <t>63 x 32</t>
  </si>
  <si>
    <t>125 x 90</t>
  </si>
  <si>
    <t>125 x 110</t>
  </si>
  <si>
    <t>160 x 90</t>
  </si>
  <si>
    <t>160 x 125</t>
  </si>
  <si>
    <t>63 x 20</t>
  </si>
  <si>
    <t>75 x 20</t>
  </si>
  <si>
    <t>75 x 32</t>
  </si>
  <si>
    <t>90 x 20</t>
  </si>
  <si>
    <t>90 x 32</t>
  </si>
  <si>
    <t>110 x 20</t>
  </si>
  <si>
    <t>110 x 32</t>
  </si>
  <si>
    <t>125 x 20</t>
  </si>
  <si>
    <t>125 x 32</t>
  </si>
  <si>
    <t>125 x 63</t>
  </si>
  <si>
    <t>140 x 20</t>
  </si>
  <si>
    <t>140 x 32</t>
  </si>
  <si>
    <t>140 x 63</t>
  </si>
  <si>
    <t>160 x 20</t>
  </si>
  <si>
    <t>160 x 32</t>
  </si>
  <si>
    <t>160 x 63</t>
  </si>
  <si>
    <t>180 x 20</t>
  </si>
  <si>
    <t>180 x 32</t>
  </si>
  <si>
    <t>180 x 63</t>
  </si>
  <si>
    <t>200 x 20</t>
  </si>
  <si>
    <t>200 x 32</t>
  </si>
  <si>
    <t>200 x 63</t>
  </si>
  <si>
    <t>225 x 20</t>
  </si>
  <si>
    <t>225 x 32</t>
  </si>
  <si>
    <t>225 x 63</t>
  </si>
  <si>
    <t>250 x 20</t>
  </si>
  <si>
    <t>250 x 32</t>
  </si>
  <si>
    <t>250 x 63</t>
  </si>
  <si>
    <t>63 x 25</t>
  </si>
  <si>
    <t>75 x 25</t>
  </si>
  <si>
    <t>75 x 40</t>
  </si>
  <si>
    <t>90 x 25</t>
  </si>
  <si>
    <t>90 x 40</t>
  </si>
  <si>
    <t>110 x 25</t>
  </si>
  <si>
    <t>110 x 40</t>
  </si>
  <si>
    <t>125 x 25</t>
  </si>
  <si>
    <t>125 x 40</t>
  </si>
  <si>
    <t>125 x 50</t>
  </si>
  <si>
    <t>140 x 25</t>
  </si>
  <si>
    <t>140 x 40</t>
  </si>
  <si>
    <t>140 x 50</t>
  </si>
  <si>
    <t>160 x 25</t>
  </si>
  <si>
    <t>160 x 40</t>
  </si>
  <si>
    <t>160 x 50</t>
  </si>
  <si>
    <t>180 x 25</t>
  </si>
  <si>
    <t>180 x 40</t>
  </si>
  <si>
    <t>180 x 50</t>
  </si>
  <si>
    <t>200 x 25</t>
  </si>
  <si>
    <t>200 x 40</t>
  </si>
  <si>
    <t>200 x 50</t>
  </si>
  <si>
    <t>225 x 25</t>
  </si>
  <si>
    <t>225 x 40</t>
  </si>
  <si>
    <t>225 x 50</t>
  </si>
  <si>
    <t>250 x 25</t>
  </si>
  <si>
    <t>250 x 40</t>
  </si>
  <si>
    <t>250 x 50</t>
  </si>
  <si>
    <t>180 x 90</t>
  </si>
  <si>
    <t>180 x 110</t>
  </si>
  <si>
    <t>200 x 90</t>
  </si>
  <si>
    <t>225 x 90</t>
  </si>
  <si>
    <t>225 x 110</t>
  </si>
  <si>
    <t>250 x 90</t>
  </si>
  <si>
    <t>250 x 110</t>
  </si>
  <si>
    <t>110 x 1 1/2“</t>
  </si>
  <si>
    <t>110 x 2“</t>
  </si>
  <si>
    <t>125 x 1 1/2“</t>
  </si>
  <si>
    <t>125 x 2“</t>
  </si>
  <si>
    <t>140 x 1 1/2“</t>
  </si>
  <si>
    <t>140 x 2“</t>
  </si>
  <si>
    <t>160 x 1 1/2“</t>
  </si>
  <si>
    <t>160 x 2“</t>
  </si>
  <si>
    <t>20 x 1/2“</t>
  </si>
  <si>
    <t>25 x 3/4“</t>
  </si>
  <si>
    <t>32 x 1“</t>
  </si>
  <si>
    <t>40 x 1 1/4“</t>
  </si>
  <si>
    <t>50 x 1 1/2“</t>
  </si>
  <si>
    <t>63 x 2“</t>
  </si>
  <si>
    <t>75 x 2 1/2“</t>
  </si>
  <si>
    <t>90 x 3“</t>
  </si>
  <si>
    <t>110 x 4“</t>
  </si>
  <si>
    <t>Ø INT.</t>
  </si>
  <si>
    <t>Ø EXT.</t>
  </si>
  <si>
    <t>(mm)</t>
  </si>
  <si>
    <t>200x140</t>
  </si>
  <si>
    <t>200x180</t>
  </si>
  <si>
    <t>40 x 1"</t>
  </si>
  <si>
    <t>140x90</t>
  </si>
  <si>
    <t>75x40</t>
  </si>
  <si>
    <t>63x25</t>
  </si>
  <si>
    <t>90x50</t>
  </si>
  <si>
    <t>63 x 2 1/2</t>
  </si>
  <si>
    <t>180 x 6"</t>
  </si>
  <si>
    <t>160 x 5"</t>
  </si>
  <si>
    <t>200 x 6"</t>
  </si>
  <si>
    <t>225 x 8"</t>
  </si>
  <si>
    <t>250 x 8"</t>
  </si>
  <si>
    <t>280 x 10"</t>
  </si>
  <si>
    <t>315 x 10"</t>
  </si>
  <si>
    <t>25x20</t>
  </si>
  <si>
    <t>32x20</t>
  </si>
  <si>
    <t>110x50</t>
  </si>
  <si>
    <t>125x75</t>
  </si>
  <si>
    <t>225x90</t>
  </si>
  <si>
    <t>225x125</t>
  </si>
  <si>
    <t>225x110</t>
  </si>
  <si>
    <t>200x125</t>
  </si>
  <si>
    <t>140 x 75</t>
  </si>
  <si>
    <t>125 x 75</t>
  </si>
  <si>
    <t>140 x 90</t>
  </si>
  <si>
    <t>140 x 110</t>
  </si>
  <si>
    <t>180 x 125</t>
  </si>
  <si>
    <t>180 x 140</t>
  </si>
  <si>
    <t>180 x 160</t>
  </si>
  <si>
    <t>200 x 180</t>
  </si>
  <si>
    <t>225 x 125</t>
  </si>
  <si>
    <t>225 x 180</t>
  </si>
  <si>
    <t>250 x 180</t>
  </si>
  <si>
    <t>315 x 225</t>
  </si>
  <si>
    <t>160 x 75</t>
  </si>
  <si>
    <t>220 x 140</t>
  </si>
  <si>
    <t>180 x 75</t>
  </si>
  <si>
    <t>PE x PE</t>
  </si>
  <si>
    <t>50 x 1 1/4"</t>
  </si>
  <si>
    <t>63 x 1 1/4"</t>
  </si>
  <si>
    <t>63 x 1 1/2"</t>
  </si>
  <si>
    <t>75 x 51 1/4"</t>
  </si>
  <si>
    <t>75 x 1 1/2"</t>
  </si>
  <si>
    <t>90 x 1 1/4"</t>
  </si>
  <si>
    <t>110 x 1 1/4"</t>
  </si>
  <si>
    <t>125 x 1 1/4"</t>
  </si>
  <si>
    <t>125 x 1 1/2"</t>
  </si>
  <si>
    <t>140 x 3/4"</t>
  </si>
  <si>
    <t>140 x 1 1/4"</t>
  </si>
  <si>
    <t>140 x 1 1/2"</t>
  </si>
  <si>
    <t>160 x 1 1/4"</t>
  </si>
  <si>
    <t>160 x 1 1/2"</t>
  </si>
  <si>
    <t>200 x 3/4"</t>
  </si>
  <si>
    <t>200 x 1 1/4"</t>
  </si>
  <si>
    <t>200 x 1 1/2"</t>
  </si>
  <si>
    <t>200 x 4"</t>
  </si>
  <si>
    <t>75 x 1 1/4"</t>
  </si>
  <si>
    <t>4" x 3"</t>
  </si>
  <si>
    <t>1 1/4" x 1 1/4"</t>
  </si>
  <si>
    <t>1 1/2" x 1 1/2"</t>
  </si>
  <si>
    <t>2" x 2"</t>
  </si>
  <si>
    <t>2 1/2" x 2 1/2"</t>
  </si>
  <si>
    <t>3" x 3"</t>
  </si>
  <si>
    <t xml:space="preserve">   2" x 1/2"</t>
  </si>
  <si>
    <t xml:space="preserve">      4" x 2 1/2"</t>
  </si>
  <si>
    <t xml:space="preserve">    1" x 1/2"</t>
  </si>
  <si>
    <t xml:space="preserve">1 1/4" x 1/2"   </t>
  </si>
  <si>
    <t xml:space="preserve">1 1/4" x 3/4"   </t>
  </si>
  <si>
    <t xml:space="preserve">1 1/2" x 1/2"   </t>
  </si>
  <si>
    <t xml:space="preserve">1 1/2" x 3/4"   </t>
  </si>
  <si>
    <t xml:space="preserve">1 1/2" x 1"      </t>
  </si>
  <si>
    <t xml:space="preserve">   2" x 3/4"</t>
  </si>
  <si>
    <t xml:space="preserve">      2" x 1 1/4"</t>
  </si>
  <si>
    <t xml:space="preserve">  1" x 1/2"</t>
  </si>
  <si>
    <t xml:space="preserve"> 1" x 3/4"</t>
  </si>
  <si>
    <t xml:space="preserve">1 1/4" x 1/2"     </t>
  </si>
  <si>
    <t xml:space="preserve">1 1/4" x 3/4"    </t>
  </si>
  <si>
    <t xml:space="preserve">1 1/4" x 1"       </t>
  </si>
  <si>
    <t xml:space="preserve">1 1/2" x 1/2"     </t>
  </si>
  <si>
    <t xml:space="preserve">1 1/2" x 3/4"     </t>
  </si>
  <si>
    <t xml:space="preserve">1 1/2" x 1"        </t>
  </si>
  <si>
    <t xml:space="preserve">1 1/2" x 1 1/4"  </t>
  </si>
  <si>
    <t xml:space="preserve">2" x 1"   </t>
  </si>
  <si>
    <t xml:space="preserve">  2" x 1 1/4"</t>
  </si>
  <si>
    <t xml:space="preserve">  2" x 1 1/2"</t>
  </si>
  <si>
    <t>UNI-100®</t>
  </si>
  <si>
    <t>TR 140x 6,7mm 1,0 MPa DIN 6m</t>
  </si>
  <si>
    <t>TR 280x 13,4mm 1,0 MPa DIN 6m</t>
  </si>
  <si>
    <t>TR 225x 10,8mm 1,0 MPa DIN 6m</t>
  </si>
  <si>
    <t>225 x 140</t>
  </si>
  <si>
    <t>250 x 160</t>
  </si>
  <si>
    <t>315 x 200</t>
  </si>
  <si>
    <t>20-16 x 1/2"</t>
  </si>
  <si>
    <t>20-16 x 3/8"</t>
  </si>
  <si>
    <t>25-20 x 3/4"</t>
  </si>
  <si>
    <t>32-25 x 1/2"</t>
  </si>
  <si>
    <t>32-25 x 1"</t>
  </si>
  <si>
    <t>40-32 x 3/4"</t>
  </si>
  <si>
    <t>40-32 x 1 1/4"</t>
  </si>
  <si>
    <t>50-40 x 1"</t>
  </si>
  <si>
    <t>63-50 x 1 1/4"</t>
  </si>
  <si>
    <t>75-63 x 1 1/2"</t>
  </si>
  <si>
    <t>75-63 x 2"</t>
  </si>
  <si>
    <t>75-63 x 2 1/2"</t>
  </si>
  <si>
    <t>90-75 x 2"</t>
  </si>
  <si>
    <t>1/2" x 3/8"</t>
  </si>
  <si>
    <t>1/2" x 3/4"</t>
  </si>
  <si>
    <t>1 1/4" x 1 1/2"</t>
  </si>
  <si>
    <t>3 1/2" x 3"</t>
  </si>
  <si>
    <t>3 x 4"</t>
  </si>
  <si>
    <t>20 - 16 x 1/4"</t>
  </si>
  <si>
    <t>20 - 16 x 3/8"</t>
  </si>
  <si>
    <t>20 - 16 x 1/2"</t>
  </si>
  <si>
    <t>20 - 16 x 3/4"</t>
  </si>
  <si>
    <t>25 - 20 x 1/2"</t>
  </si>
  <si>
    <t>25 - 20 x 3/4"</t>
  </si>
  <si>
    <t>25 - 20 x 1"</t>
  </si>
  <si>
    <t>32 - 25 x 1/2"</t>
  </si>
  <si>
    <t>32 - 25 x 3/4"</t>
  </si>
  <si>
    <t>32 - 25 x 1"</t>
  </si>
  <si>
    <t>32 - 25 x 1 1/4"</t>
  </si>
  <si>
    <t>40 - 32 x 1"</t>
  </si>
  <si>
    <t>40 - 32 x 1 1/4"</t>
  </si>
  <si>
    <t>40 - 32 x 1 1/2"</t>
  </si>
  <si>
    <t>50 - 40 x 1 1/4"</t>
  </si>
  <si>
    <t>50 - 40 x 1 1/2"</t>
  </si>
  <si>
    <t>50 - 40 x 2"</t>
  </si>
  <si>
    <t>63 - 50 x 1 1/2"</t>
  </si>
  <si>
    <t>63 - 50 x 2"</t>
  </si>
  <si>
    <t>63 - 50 x 2 1/2"</t>
  </si>
  <si>
    <t>75 - 63 x 2"</t>
  </si>
  <si>
    <t>75 - 63 x 2 1/2"</t>
  </si>
  <si>
    <t>75 - 63 x 3"</t>
  </si>
  <si>
    <t>90 - 75 x 2 1/2"</t>
  </si>
  <si>
    <t>90 - 75 x 3"</t>
  </si>
  <si>
    <t>90 - 75 x 4"</t>
  </si>
  <si>
    <t>110 - 90 x 3"</t>
  </si>
  <si>
    <t>110 - 90 x 4"</t>
  </si>
  <si>
    <t>1/2" x 1/4"</t>
  </si>
  <si>
    <t>16-20x1/2"</t>
  </si>
  <si>
    <t>63-2 1/2"</t>
  </si>
  <si>
    <t>149025PE</t>
  </si>
  <si>
    <t>149032PE</t>
  </si>
  <si>
    <t>149040PE</t>
  </si>
  <si>
    <t>149050PE</t>
  </si>
  <si>
    <t>149063PE</t>
  </si>
  <si>
    <t>149020PE</t>
  </si>
  <si>
    <t>400 x 315</t>
  </si>
  <si>
    <t xml:space="preserve"> 25X2,3 6M PE100</t>
  </si>
  <si>
    <t xml:space="preserve"> 25X2,3 100M PE100</t>
  </si>
  <si>
    <t xml:space="preserve"> 32x3,0 6M PE100</t>
  </si>
  <si>
    <t xml:space="preserve"> 32x3,0 100M PE100</t>
  </si>
  <si>
    <t xml:space="preserve"> 32X2,0 6M PE100</t>
  </si>
  <si>
    <t xml:space="preserve"> 32X2,0 100M PE100</t>
  </si>
  <si>
    <t xml:space="preserve"> 40X3,7 6M PE100</t>
  </si>
  <si>
    <t xml:space="preserve"> 40X3,7 100M PE100</t>
  </si>
  <si>
    <t xml:space="preserve"> 40X2,4 6M PE100</t>
  </si>
  <si>
    <t xml:space="preserve"> 40X2,4 100M PE100</t>
  </si>
  <si>
    <t xml:space="preserve"> 50X4,6 6M PE100</t>
  </si>
  <si>
    <t xml:space="preserve"> 50X4,6 100M PE100</t>
  </si>
  <si>
    <t xml:space="preserve"> 50X3,0 6M PE100</t>
  </si>
  <si>
    <t xml:space="preserve"> 50X3,0 100M PE100</t>
  </si>
  <si>
    <t xml:space="preserve"> 63X5,8 6M PE100</t>
  </si>
  <si>
    <t xml:space="preserve"> 63X5,8 100M PE100</t>
  </si>
  <si>
    <t xml:space="preserve"> 63X3,8 6M PE100</t>
  </si>
  <si>
    <t xml:space="preserve"> 63X3,8 100M PE100</t>
  </si>
  <si>
    <t xml:space="preserve"> 75X6,8 6M PE100</t>
  </si>
  <si>
    <t xml:space="preserve"> 75X6,8 100M PE100</t>
  </si>
  <si>
    <t xml:space="preserve"> 75X4,5 6M PE100</t>
  </si>
  <si>
    <t xml:space="preserve"> 75X4,5 100M PE100</t>
  </si>
  <si>
    <t xml:space="preserve"> 90X8,2 6M PE100</t>
  </si>
  <si>
    <t xml:space="preserve"> 90X8,2 12M PE100</t>
  </si>
  <si>
    <t xml:space="preserve"> 90X8,2 100M PE100</t>
  </si>
  <si>
    <t xml:space="preserve"> 90X5,4 6M PE100</t>
  </si>
  <si>
    <t xml:space="preserve"> 90X5,4 12M PE100</t>
  </si>
  <si>
    <t xml:space="preserve"> 90X5,4 100M PE100</t>
  </si>
  <si>
    <t xml:space="preserve"> 110X10,0 6M PE100</t>
  </si>
  <si>
    <t xml:space="preserve"> 110X10,0 12M PE100</t>
  </si>
  <si>
    <t xml:space="preserve"> 110X10,0 100M PE100</t>
  </si>
  <si>
    <t xml:space="preserve"> 110X6,6 6M PE100</t>
  </si>
  <si>
    <t xml:space="preserve"> 110X6,6 12M PE100</t>
  </si>
  <si>
    <t xml:space="preserve"> 110X6,6 100M PE100</t>
  </si>
  <si>
    <t xml:space="preserve"> 125X11,4 6M PE100</t>
  </si>
  <si>
    <t xml:space="preserve"> 125X11,4 12M PE10</t>
  </si>
  <si>
    <t xml:space="preserve"> 125X7,4 6M PE100</t>
  </si>
  <si>
    <t xml:space="preserve"> 125X7,4 12M PE100</t>
  </si>
  <si>
    <t xml:space="preserve"> 140X12,7 12M PE100</t>
  </si>
  <si>
    <t xml:space="preserve"> 140X8,3 12M PE100</t>
  </si>
  <si>
    <t xml:space="preserve"> 160X14,6 6M PE100</t>
  </si>
  <si>
    <t xml:space="preserve"> 160X14,6 12M PE100</t>
  </si>
  <si>
    <t xml:space="preserve"> 160X9,5 6M PE100</t>
  </si>
  <si>
    <t xml:space="preserve"> 160X9,5 12M PE100</t>
  </si>
  <si>
    <t xml:space="preserve"> 180X16,4 12M PE100</t>
  </si>
  <si>
    <t xml:space="preserve"> 180X10,7 12M PE100</t>
  </si>
  <si>
    <t xml:space="preserve"> 200X18,2 12M PE100</t>
  </si>
  <si>
    <t xml:space="preserve"> 200X11,9 12M PE100</t>
  </si>
  <si>
    <t xml:space="preserve"> 225X20,5 6M PE100</t>
  </si>
  <si>
    <t xml:space="preserve"> 225X20,5 12M PE100</t>
  </si>
  <si>
    <t xml:space="preserve"> 225X13,4 6M PE100</t>
  </si>
  <si>
    <t xml:space="preserve"> 225X13,4 12M PE100</t>
  </si>
  <si>
    <t xml:space="preserve"> 250X22,7 12M PE100</t>
  </si>
  <si>
    <t xml:space="preserve"> 250X14,8 12M PE100</t>
  </si>
  <si>
    <t xml:space="preserve"> 280X25,4 12M PE100</t>
  </si>
  <si>
    <t xml:space="preserve"> 280X16,6 12M PE100</t>
  </si>
  <si>
    <t xml:space="preserve"> 315X28,6 12M PE100</t>
  </si>
  <si>
    <t xml:space="preserve"> 315X18,7 12M PE100</t>
  </si>
  <si>
    <t>315 x 32</t>
  </si>
  <si>
    <t>315 x 63</t>
  </si>
  <si>
    <t>315 x 110</t>
  </si>
  <si>
    <t xml:space="preserve"> </t>
  </si>
  <si>
    <t>90 x 2“</t>
  </si>
  <si>
    <t>225 x 2“</t>
  </si>
  <si>
    <t>315 x 2“</t>
  </si>
  <si>
    <t>315 x 160</t>
  </si>
  <si>
    <t>109167532V</t>
  </si>
  <si>
    <t>109167563V</t>
  </si>
  <si>
    <t>109169032V</t>
  </si>
  <si>
    <t>109169063V</t>
  </si>
  <si>
    <t>1091610032V</t>
  </si>
  <si>
    <t>1091611063V</t>
  </si>
  <si>
    <t>1091612532V</t>
  </si>
  <si>
    <t>1091612563V</t>
  </si>
  <si>
    <t>1091614032V</t>
  </si>
  <si>
    <t>1091614063V</t>
  </si>
  <si>
    <t>1091616032V</t>
  </si>
  <si>
    <t>1091616063V</t>
  </si>
  <si>
    <t>1091618032V</t>
  </si>
  <si>
    <t>1091618063V</t>
  </si>
  <si>
    <t>1091620032V</t>
  </si>
  <si>
    <t>1091620063V</t>
  </si>
  <si>
    <t>1091622532V</t>
  </si>
  <si>
    <t>1091622563V</t>
  </si>
  <si>
    <t>1091625032V</t>
  </si>
  <si>
    <t>1091625063V</t>
  </si>
  <si>
    <t>16616109F</t>
  </si>
  <si>
    <t>16616110F</t>
  </si>
  <si>
    <t>16616125F</t>
  </si>
  <si>
    <t>16616124F</t>
  </si>
  <si>
    <t>16616139F</t>
  </si>
  <si>
    <t>16616140F</t>
  </si>
  <si>
    <t>16616159F</t>
  </si>
  <si>
    <t>16616160F</t>
  </si>
  <si>
    <t>16016020F</t>
  </si>
  <si>
    <t>16016025F</t>
  </si>
  <si>
    <t>16016032F</t>
  </si>
  <si>
    <t>16016040F</t>
  </si>
  <si>
    <t>16016050F</t>
  </si>
  <si>
    <t>16016063F</t>
  </si>
  <si>
    <t>16016075F</t>
  </si>
  <si>
    <t>16016090F</t>
  </si>
  <si>
    <t>16016110F</t>
  </si>
  <si>
    <t>16016020M</t>
  </si>
  <si>
    <t>16016025M</t>
  </si>
  <si>
    <t>16016032M</t>
  </si>
  <si>
    <t>16016040M</t>
  </si>
  <si>
    <t>16016050M</t>
  </si>
  <si>
    <t>16016063M</t>
  </si>
  <si>
    <t>16016075M</t>
  </si>
  <si>
    <t>16016090M</t>
  </si>
  <si>
    <t>16016110M</t>
  </si>
  <si>
    <t>16516025M</t>
  </si>
  <si>
    <t>16516032M</t>
  </si>
  <si>
    <t>16516040M</t>
  </si>
  <si>
    <t>16516050M</t>
  </si>
  <si>
    <t>16516063M</t>
  </si>
  <si>
    <t>16516075M</t>
  </si>
  <si>
    <t>16516090M</t>
  </si>
  <si>
    <t>16516110M</t>
  </si>
  <si>
    <t>16516025F</t>
  </si>
  <si>
    <t>16516032F</t>
  </si>
  <si>
    <t>16516040F</t>
  </si>
  <si>
    <t>16516050F</t>
  </si>
  <si>
    <t>16516063F</t>
  </si>
  <si>
    <t>16516075F</t>
  </si>
  <si>
    <t>16516090F</t>
  </si>
  <si>
    <t>16516110F</t>
  </si>
  <si>
    <t>16416020M</t>
  </si>
  <si>
    <t>16416025M</t>
  </si>
  <si>
    <t>16416032M</t>
  </si>
  <si>
    <t>16416040M</t>
  </si>
  <si>
    <t>16416050M</t>
  </si>
  <si>
    <t>16416063M</t>
  </si>
  <si>
    <t>16416075M</t>
  </si>
  <si>
    <t>16416090M</t>
  </si>
  <si>
    <t>16416110M</t>
  </si>
  <si>
    <t>16416020F</t>
  </si>
  <si>
    <t>16416025F</t>
  </si>
  <si>
    <t>16416032F</t>
  </si>
  <si>
    <t>16416040F</t>
  </si>
  <si>
    <t>16416050F</t>
  </si>
  <si>
    <t>16416063F</t>
  </si>
  <si>
    <t>16416075F</t>
  </si>
  <si>
    <t>16416090F</t>
  </si>
  <si>
    <t>16416110F</t>
  </si>
  <si>
    <t>16016020G</t>
  </si>
  <si>
    <t>16016025G</t>
  </si>
  <si>
    <t>16016032G</t>
  </si>
  <si>
    <t>16016040G</t>
  </si>
  <si>
    <t>16016050G</t>
  </si>
  <si>
    <t>16016063G</t>
  </si>
  <si>
    <t>16416025G</t>
  </si>
  <si>
    <t>16416032G</t>
  </si>
  <si>
    <t>16416040G</t>
  </si>
  <si>
    <t>16416050G</t>
  </si>
  <si>
    <t>16416063G</t>
  </si>
  <si>
    <t>16516025G</t>
  </si>
  <si>
    <t>16516032G</t>
  </si>
  <si>
    <t>16516040G</t>
  </si>
  <si>
    <t>16516050G</t>
  </si>
  <si>
    <t>16516063G</t>
  </si>
  <si>
    <t>171161110B</t>
  </si>
  <si>
    <t>171161125B</t>
  </si>
  <si>
    <t>171161140B</t>
  </si>
  <si>
    <t>171161160B</t>
  </si>
  <si>
    <t>171161180B</t>
  </si>
  <si>
    <t>171161200B</t>
  </si>
  <si>
    <t>171161225B</t>
  </si>
  <si>
    <t>171161250B</t>
  </si>
  <si>
    <t>171161280B</t>
  </si>
  <si>
    <t>171161315B</t>
  </si>
  <si>
    <t>17116090I</t>
  </si>
  <si>
    <t>17116110I</t>
  </si>
  <si>
    <t>17116125I</t>
  </si>
  <si>
    <t>17116160I</t>
  </si>
  <si>
    <t>17116180I</t>
  </si>
  <si>
    <t>171101110B</t>
  </si>
  <si>
    <t>171101125B</t>
  </si>
  <si>
    <t>171101140B</t>
  </si>
  <si>
    <t>171101160B</t>
  </si>
  <si>
    <t>171101180B</t>
  </si>
  <si>
    <t>171101200B</t>
  </si>
  <si>
    <t>171101225B</t>
  </si>
  <si>
    <t>171101250B</t>
  </si>
  <si>
    <t>171101280B</t>
  </si>
  <si>
    <t>171101315B</t>
  </si>
  <si>
    <t>18016075E</t>
  </si>
  <si>
    <t>18016090E</t>
  </si>
  <si>
    <t>18016110E</t>
  </si>
  <si>
    <t>18016125E</t>
  </si>
  <si>
    <t>18016140E</t>
  </si>
  <si>
    <t>18016160E</t>
  </si>
  <si>
    <t>18016180E</t>
  </si>
  <si>
    <t>18016200E</t>
  </si>
  <si>
    <t>18016225E</t>
  </si>
  <si>
    <t>18010075E</t>
  </si>
  <si>
    <t>18010090E</t>
  </si>
  <si>
    <t>18010110E</t>
  </si>
  <si>
    <t>18010125E</t>
  </si>
  <si>
    <t>18010140E</t>
  </si>
  <si>
    <t>18010160E</t>
  </si>
  <si>
    <t>18010180E</t>
  </si>
  <si>
    <t>18010200E</t>
  </si>
  <si>
    <t>18010225E</t>
  </si>
  <si>
    <t>172166332R</t>
  </si>
  <si>
    <t>172166340R</t>
  </si>
  <si>
    <t>172166350R</t>
  </si>
  <si>
    <t>172167540R</t>
  </si>
  <si>
    <t>172167550R</t>
  </si>
  <si>
    <t>172167563R</t>
  </si>
  <si>
    <t>172169050R</t>
  </si>
  <si>
    <t>172169063R</t>
  </si>
  <si>
    <t>172169075R</t>
  </si>
  <si>
    <t>1721611050R</t>
  </si>
  <si>
    <t>1721611063R</t>
  </si>
  <si>
    <t>1721611075R</t>
  </si>
  <si>
    <t>17216111090R</t>
  </si>
  <si>
    <t>1721612563R</t>
  </si>
  <si>
    <t>1721612575R</t>
  </si>
  <si>
    <t>1721612590R</t>
  </si>
  <si>
    <t>17216125110R</t>
  </si>
  <si>
    <t>1721614063R</t>
  </si>
  <si>
    <t>1721614075R</t>
  </si>
  <si>
    <t>1721614090R</t>
  </si>
  <si>
    <t>17216140110R</t>
  </si>
  <si>
    <t>17216140125R</t>
  </si>
  <si>
    <t>1721616063R</t>
  </si>
  <si>
    <t>1721616075R</t>
  </si>
  <si>
    <t>1721616090R</t>
  </si>
  <si>
    <t>17216160110R</t>
  </si>
  <si>
    <t>17216160125R</t>
  </si>
  <si>
    <t>17216160140R</t>
  </si>
  <si>
    <t>1721618075R</t>
  </si>
  <si>
    <t>1721618090R</t>
  </si>
  <si>
    <t>17216180110R</t>
  </si>
  <si>
    <t>17216180125R</t>
  </si>
  <si>
    <t>17216180140R</t>
  </si>
  <si>
    <t>17216180160R</t>
  </si>
  <si>
    <t>1721620090R</t>
  </si>
  <si>
    <t>17216200110R</t>
  </si>
  <si>
    <t>17216200125R</t>
  </si>
  <si>
    <t>17216200140R</t>
  </si>
  <si>
    <t>17216200160R</t>
  </si>
  <si>
    <t>17216200180R</t>
  </si>
  <si>
    <t>1721622590R</t>
  </si>
  <si>
    <t>17216225110R</t>
  </si>
  <si>
    <t>17216225125R</t>
  </si>
  <si>
    <t>17216225140R</t>
  </si>
  <si>
    <t>17216225160R</t>
  </si>
  <si>
    <t>17216225180R</t>
  </si>
  <si>
    <t>17216225200R</t>
  </si>
  <si>
    <t>17216250110R</t>
  </si>
  <si>
    <t>17216250160R</t>
  </si>
  <si>
    <t>17216250180R</t>
  </si>
  <si>
    <t>17216250200R</t>
  </si>
  <si>
    <t>17216250225R</t>
  </si>
  <si>
    <t>17216315110R</t>
  </si>
  <si>
    <t>17216315160R</t>
  </si>
  <si>
    <t>17216315225R</t>
  </si>
  <si>
    <t>17216315250R</t>
  </si>
  <si>
    <t>172109050R</t>
  </si>
  <si>
    <t>172109063R</t>
  </si>
  <si>
    <t>172109075R</t>
  </si>
  <si>
    <t>1721011050R</t>
  </si>
  <si>
    <t>1721011063R</t>
  </si>
  <si>
    <t>1721011075R</t>
  </si>
  <si>
    <t>17210111090R</t>
  </si>
  <si>
    <t>1721012563R</t>
  </si>
  <si>
    <t>1721012575R</t>
  </si>
  <si>
    <t>1721012590R</t>
  </si>
  <si>
    <t>17210125110R</t>
  </si>
  <si>
    <t>1721014063R</t>
  </si>
  <si>
    <t>1721014075R</t>
  </si>
  <si>
    <t>1721014090R</t>
  </si>
  <si>
    <t>17210140110R</t>
  </si>
  <si>
    <t>17210140125R</t>
  </si>
  <si>
    <t>1721016063R</t>
  </si>
  <si>
    <t>1721016075R</t>
  </si>
  <si>
    <t>1721016090R</t>
  </si>
  <si>
    <t>17210160110R</t>
  </si>
  <si>
    <t>17210160125R</t>
  </si>
  <si>
    <t>17210160140R</t>
  </si>
  <si>
    <t>1721018075R</t>
  </si>
  <si>
    <t>1721018090R</t>
  </si>
  <si>
    <t>17210180110R</t>
  </si>
  <si>
    <t>17210180125R</t>
  </si>
  <si>
    <t>17210180140R</t>
  </si>
  <si>
    <t>17210180160R</t>
  </si>
  <si>
    <t>1721020090R</t>
  </si>
  <si>
    <t>17210200110R</t>
  </si>
  <si>
    <t>17210200125R</t>
  </si>
  <si>
    <t>17210200140R</t>
  </si>
  <si>
    <t>17210200160R</t>
  </si>
  <si>
    <t>17210200180R</t>
  </si>
  <si>
    <t>1721022590R</t>
  </si>
  <si>
    <t>17210225110R</t>
  </si>
  <si>
    <t>17210225125R</t>
  </si>
  <si>
    <t>17210225140R</t>
  </si>
  <si>
    <t>17210225160R</t>
  </si>
  <si>
    <t>17210225180R</t>
  </si>
  <si>
    <t>17210225200R</t>
  </si>
  <si>
    <t>17210250110R</t>
  </si>
  <si>
    <t>17210250160R</t>
  </si>
  <si>
    <t>17210250180R</t>
  </si>
  <si>
    <t>17210250200R</t>
  </si>
  <si>
    <t>17210250225R</t>
  </si>
  <si>
    <t>17210315110R</t>
  </si>
  <si>
    <t>17210315160R</t>
  </si>
  <si>
    <t>17210315225R</t>
  </si>
  <si>
    <t>17210315250R</t>
  </si>
  <si>
    <t>16962520F</t>
  </si>
  <si>
    <t>16962525F</t>
  </si>
  <si>
    <t>16962532F</t>
  </si>
  <si>
    <t>16962540F</t>
  </si>
  <si>
    <t>16962550F</t>
  </si>
  <si>
    <t>16962563F</t>
  </si>
  <si>
    <t>16962575F</t>
  </si>
  <si>
    <t>16962590F</t>
  </si>
  <si>
    <t>16962511F</t>
  </si>
  <si>
    <t>16961620SS</t>
  </si>
  <si>
    <t>16961625SS</t>
  </si>
  <si>
    <t>16961632SS</t>
  </si>
  <si>
    <t>16961640SS</t>
  </si>
  <si>
    <t>16961650SS</t>
  </si>
  <si>
    <t>16961663SS</t>
  </si>
  <si>
    <t>16961675SS</t>
  </si>
  <si>
    <t>16961690SS</t>
  </si>
  <si>
    <t>16961611SS</t>
  </si>
  <si>
    <t>16961620FSS</t>
  </si>
  <si>
    <t>16961625FSS</t>
  </si>
  <si>
    <t>16961632FSS</t>
  </si>
  <si>
    <t>16961640FSS</t>
  </si>
  <si>
    <t>16961650FSS</t>
  </si>
  <si>
    <t>16961663FSS</t>
  </si>
  <si>
    <t>16961675FSS</t>
  </si>
  <si>
    <t>16961690FSS</t>
  </si>
  <si>
    <t>16961622FSS</t>
  </si>
  <si>
    <t>16961620PE</t>
  </si>
  <si>
    <t>16961625PE</t>
  </si>
  <si>
    <t>16961632PE</t>
  </si>
  <si>
    <t>16961640PE</t>
  </si>
  <si>
    <t>16961650PE</t>
  </si>
  <si>
    <t>16961663PE</t>
  </si>
  <si>
    <t>16961675PE</t>
  </si>
  <si>
    <t>16961690PE</t>
  </si>
  <si>
    <t>16961611PE</t>
  </si>
  <si>
    <t>16961620FPE</t>
  </si>
  <si>
    <t>16961625FPE</t>
  </si>
  <si>
    <t>16961632FPE</t>
  </si>
  <si>
    <t>16961640FPE</t>
  </si>
  <si>
    <t>16961650FPE</t>
  </si>
  <si>
    <t>16961663FPE</t>
  </si>
  <si>
    <t>16961675FPE</t>
  </si>
  <si>
    <t>16961690FPE</t>
  </si>
  <si>
    <t>16961611FPE</t>
  </si>
  <si>
    <t>16716025A</t>
  </si>
  <si>
    <t>16716032A</t>
  </si>
  <si>
    <t>16716040A</t>
  </si>
  <si>
    <t>16716050A</t>
  </si>
  <si>
    <t>16716063A</t>
  </si>
  <si>
    <t>16716075A</t>
  </si>
  <si>
    <t>16716090A</t>
  </si>
  <si>
    <t>16716110A</t>
  </si>
  <si>
    <t>16716125A</t>
  </si>
  <si>
    <t>16716160A</t>
  </si>
  <si>
    <t>16716180A</t>
  </si>
  <si>
    <t>16716200A</t>
  </si>
  <si>
    <t>16716225A</t>
  </si>
  <si>
    <t>16716250A</t>
  </si>
  <si>
    <t>16716280A</t>
  </si>
  <si>
    <t>16716315A</t>
  </si>
  <si>
    <t>16716025F</t>
  </si>
  <si>
    <t>16716032F</t>
  </si>
  <si>
    <t>16716040F</t>
  </si>
  <si>
    <t>16716050F</t>
  </si>
  <si>
    <t>16716063F</t>
  </si>
  <si>
    <t>16716075F</t>
  </si>
  <si>
    <t>16716090F</t>
  </si>
  <si>
    <t>16716110F</t>
  </si>
  <si>
    <t>16716125F</t>
  </si>
  <si>
    <t>16716025H</t>
  </si>
  <si>
    <t>16716032H</t>
  </si>
  <si>
    <t>16716040H</t>
  </si>
  <si>
    <t>16716050H</t>
  </si>
  <si>
    <t>16716063H</t>
  </si>
  <si>
    <t>17816025PP</t>
  </si>
  <si>
    <t>17816032PP</t>
  </si>
  <si>
    <t>17816040PP</t>
  </si>
  <si>
    <t>17816050PP</t>
  </si>
  <si>
    <t>17816063PP</t>
  </si>
  <si>
    <t>17816075PP</t>
  </si>
  <si>
    <t>17816090PP</t>
  </si>
  <si>
    <t>17816110PP</t>
  </si>
  <si>
    <t>17816125PP</t>
  </si>
  <si>
    <t>17816140PP</t>
  </si>
  <si>
    <t>17816160PP</t>
  </si>
  <si>
    <t>17816180PP</t>
  </si>
  <si>
    <t>17816200PP</t>
  </si>
  <si>
    <t>17816225PP</t>
  </si>
  <si>
    <t>17816250PP</t>
  </si>
  <si>
    <t>17816280PP</t>
  </si>
  <si>
    <t>17816315PP</t>
  </si>
  <si>
    <t>17816355PP</t>
  </si>
  <si>
    <t>17816400PP</t>
  </si>
  <si>
    <t>21216016A</t>
  </si>
  <si>
    <t>21216020A</t>
  </si>
  <si>
    <t>21216025A</t>
  </si>
  <si>
    <t>27116063A</t>
  </si>
  <si>
    <t>27116075A</t>
  </si>
  <si>
    <t>27116090A</t>
  </si>
  <si>
    <t>27116110A</t>
  </si>
  <si>
    <t>24116016CA</t>
  </si>
  <si>
    <t>24116020CA</t>
  </si>
  <si>
    <t>24116025CA</t>
  </si>
  <si>
    <t>24116032CA</t>
  </si>
  <si>
    <t>24116040CA</t>
  </si>
  <si>
    <t>24116050CA</t>
  </si>
  <si>
    <t>24116063CA</t>
  </si>
  <si>
    <t>24616016CFA</t>
  </si>
  <si>
    <t>24616020CFA</t>
  </si>
  <si>
    <t>24616025CFA</t>
  </si>
  <si>
    <t>24616032CFA</t>
  </si>
  <si>
    <t>24616040CFA</t>
  </si>
  <si>
    <t>24616050CFA</t>
  </si>
  <si>
    <t>24616063CFA</t>
  </si>
  <si>
    <t>24716016CMA</t>
  </si>
  <si>
    <t>24716020CMA</t>
  </si>
  <si>
    <t>24716025CMA</t>
  </si>
  <si>
    <t>24716032CMA</t>
  </si>
  <si>
    <t>24716040CMA</t>
  </si>
  <si>
    <t>24716050CMA</t>
  </si>
  <si>
    <t>24716063CMA</t>
  </si>
  <si>
    <t>24316020PP</t>
  </si>
  <si>
    <t>24316025PP</t>
  </si>
  <si>
    <t>24316032PP</t>
  </si>
  <si>
    <t>24316040PP</t>
  </si>
  <si>
    <t>24316050PP</t>
  </si>
  <si>
    <t>24316063PP</t>
  </si>
  <si>
    <t>249020PE</t>
  </si>
  <si>
    <t>249025PE</t>
  </si>
  <si>
    <t>249032PE</t>
  </si>
  <si>
    <t>249040PE</t>
  </si>
  <si>
    <t>249050PE</t>
  </si>
  <si>
    <t>249063PE</t>
  </si>
  <si>
    <t>241RF020</t>
  </si>
  <si>
    <t>241RF025</t>
  </si>
  <si>
    <t>241RF032</t>
  </si>
  <si>
    <t>241RF040</t>
  </si>
  <si>
    <t>241RF050</t>
  </si>
  <si>
    <t>241RF063</t>
  </si>
  <si>
    <t>241RM020</t>
  </si>
  <si>
    <t>241RM025</t>
  </si>
  <si>
    <t>241RM032</t>
  </si>
  <si>
    <t>241RM040</t>
  </si>
  <si>
    <t>241RM050</t>
  </si>
  <si>
    <t>241RM063</t>
  </si>
  <si>
    <t>53416020R</t>
  </si>
  <si>
    <t>53416024R</t>
  </si>
  <si>
    <t>53416025R</t>
  </si>
  <si>
    <t>53416032R</t>
  </si>
  <si>
    <t>53416040R</t>
  </si>
  <si>
    <t>53416050R</t>
  </si>
  <si>
    <t>53416063R</t>
  </si>
  <si>
    <t>53116016R</t>
  </si>
  <si>
    <t>53116020R</t>
  </si>
  <si>
    <t>53116025R</t>
  </si>
  <si>
    <t>53116032R</t>
  </si>
  <si>
    <t>53116040R</t>
  </si>
  <si>
    <t>53116050R</t>
  </si>
  <si>
    <t>53116063R</t>
  </si>
  <si>
    <t>P816025</t>
  </si>
  <si>
    <t>P816032</t>
  </si>
  <si>
    <t>P816040</t>
  </si>
  <si>
    <t>P816050</t>
  </si>
  <si>
    <t>P816063</t>
  </si>
  <si>
    <t>P816075</t>
  </si>
  <si>
    <t>P816090</t>
  </si>
  <si>
    <t>P816110</t>
  </si>
  <si>
    <t>P816125</t>
  </si>
  <si>
    <t>P816160</t>
  </si>
  <si>
    <t>P816180</t>
  </si>
  <si>
    <t>P816200</t>
  </si>
  <si>
    <t>P816225</t>
  </si>
  <si>
    <t>P816250</t>
  </si>
  <si>
    <t>P816280</t>
  </si>
  <si>
    <t>P816315</t>
  </si>
  <si>
    <t>P810032</t>
  </si>
  <si>
    <t>P810040</t>
  </si>
  <si>
    <t>P810050</t>
  </si>
  <si>
    <t>P810063</t>
  </si>
  <si>
    <t>P810075</t>
  </si>
  <si>
    <t>P810090</t>
  </si>
  <si>
    <t>P810110</t>
  </si>
  <si>
    <t>P810125</t>
  </si>
  <si>
    <t>P810160</t>
  </si>
  <si>
    <t>P810180</t>
  </si>
  <si>
    <t>P810200</t>
  </si>
  <si>
    <t>P810225</t>
  </si>
  <si>
    <t>P810250</t>
  </si>
  <si>
    <t>P810280</t>
  </si>
  <si>
    <t>P810315</t>
  </si>
  <si>
    <t>FH582015</t>
  </si>
  <si>
    <t>FH582016</t>
  </si>
  <si>
    <t>FH582020</t>
  </si>
  <si>
    <t>FH582025</t>
  </si>
  <si>
    <t>FH582032</t>
  </si>
  <si>
    <t>FH582040</t>
  </si>
  <si>
    <t>FH582051</t>
  </si>
  <si>
    <t>FH582052</t>
  </si>
  <si>
    <t>FH582063</t>
  </si>
  <si>
    <t>FH582075</t>
  </si>
  <si>
    <t>FH582090</t>
  </si>
  <si>
    <t>FH582110</t>
  </si>
  <si>
    <t>FH582125</t>
  </si>
  <si>
    <t>5N34020</t>
  </si>
  <si>
    <t>5N34025</t>
  </si>
  <si>
    <t>5N34032</t>
  </si>
  <si>
    <t>5N34040</t>
  </si>
  <si>
    <t>5N34050</t>
  </si>
  <si>
    <t>5N34051</t>
  </si>
  <si>
    <t>5N34061</t>
  </si>
  <si>
    <t>5N34062</t>
  </si>
  <si>
    <t>5N34063</t>
  </si>
  <si>
    <t>5N34075</t>
  </si>
  <si>
    <t>5N34090</t>
  </si>
  <si>
    <t>5N34110</t>
  </si>
  <si>
    <t>5N28220</t>
  </si>
  <si>
    <t>5N28201</t>
  </si>
  <si>
    <t>5N28325</t>
  </si>
  <si>
    <t>5N28320</t>
  </si>
  <si>
    <t>5N28316</t>
  </si>
  <si>
    <t>5N28432</t>
  </si>
  <si>
    <t>5N28425</t>
  </si>
  <si>
    <t>5N28420</t>
  </si>
  <si>
    <t>5N28450</t>
  </si>
  <si>
    <t>5N28532</t>
  </si>
  <si>
    <t>5N28520</t>
  </si>
  <si>
    <t>5N28525</t>
  </si>
  <si>
    <t>5N28540</t>
  </si>
  <si>
    <t>5N28650</t>
  </si>
  <si>
    <t>5N28640</t>
  </si>
  <si>
    <t>5N28632</t>
  </si>
  <si>
    <t>5N28625</t>
  </si>
  <si>
    <t>5N23016</t>
  </si>
  <si>
    <t>5N23020</t>
  </si>
  <si>
    <t>5N23025</t>
  </si>
  <si>
    <t>5N23032</t>
  </si>
  <si>
    <t>5N23040</t>
  </si>
  <si>
    <t>5N23050</t>
  </si>
  <si>
    <t>5N23063</t>
  </si>
  <si>
    <t>5N36002</t>
  </si>
  <si>
    <t>5N36003</t>
  </si>
  <si>
    <t>5N36004</t>
  </si>
  <si>
    <t>5N36005</t>
  </si>
  <si>
    <t>5N36030</t>
  </si>
  <si>
    <t>5N36007</t>
  </si>
  <si>
    <t>5N36008</t>
  </si>
  <si>
    <t>5N36009</t>
  </si>
  <si>
    <t>5N36010</t>
  </si>
  <si>
    <t>5N36011</t>
  </si>
  <si>
    <t>5N36012</t>
  </si>
  <si>
    <t>5N36013</t>
  </si>
  <si>
    <t>5N36014</t>
  </si>
  <si>
    <t>5N36015</t>
  </si>
  <si>
    <t>5N36016</t>
  </si>
  <si>
    <t>5N36017</t>
  </si>
  <si>
    <t>5N36018</t>
  </si>
  <si>
    <t>5N36019</t>
  </si>
  <si>
    <t>5N36020</t>
  </si>
  <si>
    <t>5N36021</t>
  </si>
  <si>
    <t>5N36022</t>
  </si>
  <si>
    <t>5N36023</t>
  </si>
  <si>
    <t>5N36024</t>
  </si>
  <si>
    <t>5N36025</t>
  </si>
  <si>
    <t>5N36026</t>
  </si>
  <si>
    <t>5N36031</t>
  </si>
  <si>
    <t>5N36027</t>
  </si>
  <si>
    <t>5N36028</t>
  </si>
  <si>
    <t>5N26216</t>
  </si>
  <si>
    <t>5N26225</t>
  </si>
  <si>
    <t>5N26220</t>
  </si>
  <si>
    <t>5N26232</t>
  </si>
  <si>
    <t>5N26320</t>
  </si>
  <si>
    <t>5N26325</t>
  </si>
  <si>
    <t>5N26420</t>
  </si>
  <si>
    <t>5N26425</t>
  </si>
  <si>
    <t>5N26432</t>
  </si>
  <si>
    <t>5N26450</t>
  </si>
  <si>
    <t>5N26520</t>
  </si>
  <si>
    <t>5N26525</t>
  </si>
  <si>
    <t>5N26532</t>
  </si>
  <si>
    <t>5N26540</t>
  </si>
  <si>
    <t>5N26563</t>
  </si>
  <si>
    <t>5N26625</t>
  </si>
  <si>
    <t>5N26632</t>
  </si>
  <si>
    <t>5N26640</t>
  </si>
  <si>
    <t>5N26650</t>
  </si>
  <si>
    <t>5N26763</t>
  </si>
  <si>
    <t>5N29790</t>
  </si>
  <si>
    <t>5N26910</t>
  </si>
  <si>
    <t>5N38216</t>
  </si>
  <si>
    <t>5N38217</t>
  </si>
  <si>
    <t>5N38218</t>
  </si>
  <si>
    <t>5N38219</t>
  </si>
  <si>
    <t>5N38220</t>
  </si>
  <si>
    <t>5N38221</t>
  </si>
  <si>
    <t>5N38222</t>
  </si>
  <si>
    <t>5N38325</t>
  </si>
  <si>
    <t>5N38326</t>
  </si>
  <si>
    <t>5N38327</t>
  </si>
  <si>
    <t>5N38328</t>
  </si>
  <si>
    <t>5N38432</t>
  </si>
  <si>
    <t>5N38433</t>
  </si>
  <si>
    <t>5N38434</t>
  </si>
  <si>
    <t>5N38541</t>
  </si>
  <si>
    <t>5N38542</t>
  </si>
  <si>
    <t>5N38540</t>
  </si>
  <si>
    <t>5N38651</t>
  </si>
  <si>
    <t>5N38652</t>
  </si>
  <si>
    <t>5N38650</t>
  </si>
  <si>
    <t>5N38763</t>
  </si>
  <si>
    <t>5N38764</t>
  </si>
  <si>
    <t>5N38765</t>
  </si>
  <si>
    <t>5N38975 </t>
  </si>
  <si>
    <t>5N38976 </t>
  </si>
  <si>
    <t>5N38977</t>
  </si>
  <si>
    <t>5N38190</t>
  </si>
  <si>
    <t>5N38199</t>
  </si>
  <si>
    <t>5N29019</t>
  </si>
  <si>
    <t>5N29020</t>
  </si>
  <si>
    <t>5N29024</t>
  </si>
  <si>
    <t>53P8016</t>
  </si>
  <si>
    <t>53P8020</t>
  </si>
  <si>
    <t>53P8025</t>
  </si>
  <si>
    <t>53P8032</t>
  </si>
  <si>
    <t>53P8040</t>
  </si>
  <si>
    <t>53P8050</t>
  </si>
  <si>
    <t>53P8063</t>
  </si>
  <si>
    <t>53P8075</t>
  </si>
  <si>
    <t>53P8090</t>
  </si>
  <si>
    <t>53P8110</t>
  </si>
  <si>
    <t>53P2016</t>
  </si>
  <si>
    <t>53P2020</t>
  </si>
  <si>
    <t>53P2025</t>
  </si>
  <si>
    <t>53P2032</t>
  </si>
  <si>
    <t>53P2040</t>
  </si>
  <si>
    <t>53P2050</t>
  </si>
  <si>
    <t>53P2063</t>
  </si>
  <si>
    <t>53P2075</t>
  </si>
  <si>
    <t>53P2090</t>
  </si>
  <si>
    <t>53P2110</t>
  </si>
  <si>
    <t>53P7016</t>
  </si>
  <si>
    <t>53P7020</t>
  </si>
  <si>
    <t>53P7025</t>
  </si>
  <si>
    <t>53P7032</t>
  </si>
  <si>
    <t>53P7040</t>
  </si>
  <si>
    <t>53P7050</t>
  </si>
  <si>
    <t>53P7063</t>
  </si>
  <si>
    <t>53P7075</t>
  </si>
  <si>
    <t>53P7090</t>
  </si>
  <si>
    <t>53P7110</t>
  </si>
  <si>
    <t>53P9020</t>
  </si>
  <si>
    <t>53P9025</t>
  </si>
  <si>
    <t>53P9032</t>
  </si>
  <si>
    <t>53P9040</t>
  </si>
  <si>
    <t>53P9050</t>
  </si>
  <si>
    <t>53P9063</t>
  </si>
  <si>
    <t>53P5016</t>
  </si>
  <si>
    <t>53P5020</t>
  </si>
  <si>
    <t>53P5025</t>
  </si>
  <si>
    <t>53P5032</t>
  </si>
  <si>
    <t>53P5040</t>
  </si>
  <si>
    <t>53P5050</t>
  </si>
  <si>
    <t>53P5063</t>
  </si>
  <si>
    <t>53P5075</t>
  </si>
  <si>
    <t>53P5090</t>
  </si>
  <si>
    <t>53P5110</t>
  </si>
  <si>
    <t>5W114020</t>
  </si>
  <si>
    <t>5W114025</t>
  </si>
  <si>
    <t>5W114032</t>
  </si>
  <si>
    <t>5W114040</t>
  </si>
  <si>
    <t>5W114050</t>
  </si>
  <si>
    <t>5W114063</t>
  </si>
  <si>
    <t>50137020C</t>
  </si>
  <si>
    <t>50137025C</t>
  </si>
  <si>
    <t>50137032C</t>
  </si>
  <si>
    <t>50137040C</t>
  </si>
  <si>
    <t>50137050C</t>
  </si>
  <si>
    <t>50137063C</t>
  </si>
  <si>
    <t>50116020C</t>
  </si>
  <si>
    <t>50116025C</t>
  </si>
  <si>
    <t>50116032C</t>
  </si>
  <si>
    <t>50116040C</t>
  </si>
  <si>
    <t>50116050C</t>
  </si>
  <si>
    <t>50116063C</t>
  </si>
  <si>
    <t>50113020EVA</t>
  </si>
  <si>
    <t>50113025EVA</t>
  </si>
  <si>
    <t>50113032EVA</t>
  </si>
  <si>
    <t>50113040EVA</t>
  </si>
  <si>
    <t>50113050EVA</t>
  </si>
  <si>
    <t>50113063EVA</t>
  </si>
  <si>
    <t>50113075EVA</t>
  </si>
  <si>
    <t>50113090EVA</t>
  </si>
  <si>
    <t>50113110EVA</t>
  </si>
  <si>
    <t>50113125EVA</t>
  </si>
  <si>
    <t>50113140EVA</t>
  </si>
  <si>
    <t>50113160EVA</t>
  </si>
  <si>
    <t>50113200EVA</t>
  </si>
  <si>
    <t>50113225EVA</t>
  </si>
  <si>
    <t>50113250EVA</t>
  </si>
  <si>
    <t>50113315EVA</t>
  </si>
  <si>
    <t>V5140020S</t>
  </si>
  <si>
    <t>V5140025S</t>
  </si>
  <si>
    <t>V5140032S</t>
  </si>
  <si>
    <t>V5140040S</t>
  </si>
  <si>
    <t>V5140050S</t>
  </si>
  <si>
    <t>V5140063S</t>
  </si>
  <si>
    <t>V5140075S</t>
  </si>
  <si>
    <t>V5140090S</t>
  </si>
  <si>
    <t>V5140110S</t>
  </si>
  <si>
    <t>V5141020S</t>
  </si>
  <si>
    <t>V5141025S</t>
  </si>
  <si>
    <t>V5141032S</t>
  </si>
  <si>
    <t>V5141040S</t>
  </si>
  <si>
    <t>V5141050S</t>
  </si>
  <si>
    <t>V5141063S</t>
  </si>
  <si>
    <t>V5141075S</t>
  </si>
  <si>
    <t>V5141090S</t>
  </si>
  <si>
    <t>V5141110S</t>
  </si>
  <si>
    <t>V5146020</t>
  </si>
  <si>
    <t>V5146025</t>
  </si>
  <si>
    <t>V5146032</t>
  </si>
  <si>
    <t>V5146040</t>
  </si>
  <si>
    <t>V5146050</t>
  </si>
  <si>
    <t>V5146063</t>
  </si>
  <si>
    <t>V5146075</t>
  </si>
  <si>
    <t>V5146090</t>
  </si>
  <si>
    <t>V5147020</t>
  </si>
  <si>
    <t>V5147025</t>
  </si>
  <si>
    <t>V5147032</t>
  </si>
  <si>
    <t>V5147040</t>
  </si>
  <si>
    <t>V5147050</t>
  </si>
  <si>
    <t>V5147063</t>
  </si>
  <si>
    <t>V5146020CR</t>
  </si>
  <si>
    <t>V5146025CR</t>
  </si>
  <si>
    <t>V5146032CR</t>
  </si>
  <si>
    <t>V5146040CR</t>
  </si>
  <si>
    <t>V5146050CR</t>
  </si>
  <si>
    <t>V5146063CR</t>
  </si>
  <si>
    <t>V5147020RC</t>
  </si>
  <si>
    <t>V5147025RC</t>
  </si>
  <si>
    <t>V5147032RC</t>
  </si>
  <si>
    <t>V5147040RC</t>
  </si>
  <si>
    <t>V5147050RC</t>
  </si>
  <si>
    <t>V5147063RC</t>
  </si>
  <si>
    <t>V5146020CM</t>
  </si>
  <si>
    <t>V5146025CM</t>
  </si>
  <si>
    <t>V5146032CM</t>
  </si>
  <si>
    <t>V5146040CM</t>
  </si>
  <si>
    <t>V5146050CM</t>
  </si>
  <si>
    <t>V5146063CM</t>
  </si>
  <si>
    <t>V5147020RM</t>
  </si>
  <si>
    <t>V5147025RM</t>
  </si>
  <si>
    <t>V5147032RM</t>
  </si>
  <si>
    <t>V5147040RM</t>
  </si>
  <si>
    <t>V5147050RM</t>
  </si>
  <si>
    <t>V5147063RM</t>
  </si>
  <si>
    <t>V5147020MC</t>
  </si>
  <si>
    <t>V5147025MC</t>
  </si>
  <si>
    <t>V5147032MC</t>
  </si>
  <si>
    <t>V5147040MC</t>
  </si>
  <si>
    <t>V5147050MC</t>
  </si>
  <si>
    <t>V5147063MC</t>
  </si>
  <si>
    <t>V5147020MR</t>
  </si>
  <si>
    <t>V5147025MR</t>
  </si>
  <si>
    <t>V5147032MR</t>
  </si>
  <si>
    <t>V5147040MR</t>
  </si>
  <si>
    <t>V5147050MR</t>
  </si>
  <si>
    <t>V5147063MR</t>
  </si>
  <si>
    <t>V5147020MM</t>
  </si>
  <si>
    <t>V5147025MM</t>
  </si>
  <si>
    <t>V5147032MM</t>
  </si>
  <si>
    <t>V5147040MM</t>
  </si>
  <si>
    <t>V5147050MM</t>
  </si>
  <si>
    <t>V5147063MM</t>
  </si>
  <si>
    <t>V5140020S3</t>
  </si>
  <si>
    <t>V5140025S3</t>
  </si>
  <si>
    <t>V5140032S3</t>
  </si>
  <si>
    <t>V5140040S3</t>
  </si>
  <si>
    <t>V5140050S3</t>
  </si>
  <si>
    <t>V5140063S3</t>
  </si>
  <si>
    <t>V5140020AA</t>
  </si>
  <si>
    <t>V5140025AA</t>
  </si>
  <si>
    <t>V5140032AA</t>
  </si>
  <si>
    <t>V5140040AA</t>
  </si>
  <si>
    <t>V5140050AA</t>
  </si>
  <si>
    <t>V5140063AA</t>
  </si>
  <si>
    <t>V5140075AA</t>
  </si>
  <si>
    <t>V5140090AA</t>
  </si>
  <si>
    <t>V5140110AA</t>
  </si>
  <si>
    <t>V5140020A</t>
  </si>
  <si>
    <t>V5140025A</t>
  </si>
  <si>
    <t>V5140032A</t>
  </si>
  <si>
    <t>V5140040A</t>
  </si>
  <si>
    <t>V5140050A</t>
  </si>
  <si>
    <t>V5140063A</t>
  </si>
  <si>
    <t>V5140075A</t>
  </si>
  <si>
    <t>V5140090A</t>
  </si>
  <si>
    <t>V5140110A</t>
  </si>
  <si>
    <t>V5164016</t>
  </si>
  <si>
    <t>V5164020</t>
  </si>
  <si>
    <t>V5164025</t>
  </si>
  <si>
    <t>V5164032</t>
  </si>
  <si>
    <t>V5164040</t>
  </si>
  <si>
    <t>V5164050</t>
  </si>
  <si>
    <t>V5164063</t>
  </si>
  <si>
    <t>V5164075</t>
  </si>
  <si>
    <t>V5164090</t>
  </si>
  <si>
    <t>V5164110</t>
  </si>
  <si>
    <t>V5165015</t>
  </si>
  <si>
    <t>V5165020</t>
  </si>
  <si>
    <t>V5165025</t>
  </si>
  <si>
    <t>V5165032</t>
  </si>
  <si>
    <t>V5165040</t>
  </si>
  <si>
    <t>V5165050</t>
  </si>
  <si>
    <t>V5165063</t>
  </si>
  <si>
    <t>V5165075</t>
  </si>
  <si>
    <t>V5165090</t>
  </si>
  <si>
    <t>V5165110</t>
  </si>
  <si>
    <t>V5160016</t>
  </si>
  <si>
    <t>V5160020</t>
  </si>
  <si>
    <t>V5160025</t>
  </si>
  <si>
    <t>V5160032</t>
  </si>
  <si>
    <t>V5160040</t>
  </si>
  <si>
    <t>V5160050</t>
  </si>
  <si>
    <t>V5160063</t>
  </si>
  <si>
    <t>V5160075</t>
  </si>
  <si>
    <t>V5160090</t>
  </si>
  <si>
    <t>V5160110</t>
  </si>
  <si>
    <t>V5161016</t>
  </si>
  <si>
    <t>V5161020</t>
  </si>
  <si>
    <t>V5161025</t>
  </si>
  <si>
    <t>V5161032</t>
  </si>
  <si>
    <t>V5161040</t>
  </si>
  <si>
    <t>V5161050</t>
  </si>
  <si>
    <t>V5161063</t>
  </si>
  <si>
    <t>V5161075</t>
  </si>
  <si>
    <t>V5161090</t>
  </si>
  <si>
    <t>V5161110</t>
  </si>
  <si>
    <t>V5164020RM</t>
  </si>
  <si>
    <t>V5164025RM</t>
  </si>
  <si>
    <t>V5164032RM</t>
  </si>
  <si>
    <t>V5164040RM</t>
  </si>
  <si>
    <t>V5164050RM</t>
  </si>
  <si>
    <t>V5164063RM</t>
  </si>
  <si>
    <t>V5165020RM</t>
  </si>
  <si>
    <t>V5165025RM</t>
  </si>
  <si>
    <t>V5165032RM</t>
  </si>
  <si>
    <t>V5165040RM</t>
  </si>
  <si>
    <t>V5165050RM</t>
  </si>
  <si>
    <t>V5165063RM</t>
  </si>
  <si>
    <t>V5170075</t>
  </si>
  <si>
    <t>V5170090</t>
  </si>
  <si>
    <t>V5170110</t>
  </si>
  <si>
    <t>V5170140</t>
  </si>
  <si>
    <t>V5170160</t>
  </si>
  <si>
    <t>V5170200</t>
  </si>
  <si>
    <t>V5170250</t>
  </si>
  <si>
    <t>V5170315</t>
  </si>
  <si>
    <t>V5168075</t>
  </si>
  <si>
    <t>V5168090</t>
  </si>
  <si>
    <t>V5168110</t>
  </si>
  <si>
    <t>V5168125</t>
  </si>
  <si>
    <t>V5168140</t>
  </si>
  <si>
    <t>V5168160</t>
  </si>
  <si>
    <t>V5168200</t>
  </si>
  <si>
    <t>V5168225</t>
  </si>
  <si>
    <t>V5168250</t>
  </si>
  <si>
    <t>V5168315</t>
  </si>
  <si>
    <t>V5173050</t>
  </si>
  <si>
    <t>V5173063</t>
  </si>
  <si>
    <t>V5173090</t>
  </si>
  <si>
    <t>V5173110</t>
  </si>
  <si>
    <t>AM60300</t>
  </si>
  <si>
    <t>P581050</t>
  </si>
  <si>
    <t>P581063</t>
  </si>
  <si>
    <t>P581075</t>
  </si>
  <si>
    <t>P581090</t>
  </si>
  <si>
    <t>P581110</t>
  </si>
  <si>
    <t>P581125</t>
  </si>
  <si>
    <t>P581140</t>
  </si>
  <si>
    <t>P581160</t>
  </si>
  <si>
    <t>P581200</t>
  </si>
  <si>
    <t>P581225</t>
  </si>
  <si>
    <t>P581250</t>
  </si>
  <si>
    <t>P581280</t>
  </si>
  <si>
    <t>P581315</t>
  </si>
  <si>
    <t>P581400</t>
  </si>
  <si>
    <t>P582016</t>
  </si>
  <si>
    <t>P582020</t>
  </si>
  <si>
    <t>P582025</t>
  </si>
  <si>
    <t>P582032</t>
  </si>
  <si>
    <t>P582040</t>
  </si>
  <si>
    <t>P582050</t>
  </si>
  <si>
    <t>P582063</t>
  </si>
  <si>
    <t>P582075</t>
  </si>
  <si>
    <t>P582090</t>
  </si>
  <si>
    <t>P582110</t>
  </si>
  <si>
    <t>600250WDF</t>
  </si>
  <si>
    <t>600500WDF</t>
  </si>
  <si>
    <t>601000PE</t>
  </si>
  <si>
    <t>P581032</t>
  </si>
  <si>
    <t>P581040</t>
  </si>
  <si>
    <t xml:space="preserve">AQUA   MAX   FIX  &amp;  SEAL </t>
  </si>
  <si>
    <t>Clevelings s.r.o.</t>
  </si>
  <si>
    <t>K Pahrbku 1562, 763 61 Napajedla</t>
  </si>
  <si>
    <t>( mm )</t>
  </si>
  <si>
    <t xml:space="preserve">( mm ) </t>
  </si>
  <si>
    <t>( bar )</t>
  </si>
  <si>
    <t>( m )</t>
  </si>
  <si>
    <t>( kg )</t>
  </si>
  <si>
    <t>P N  1 0</t>
  </si>
  <si>
    <t>P N  1 6</t>
  </si>
  <si>
    <t xml:space="preserve">R E D U C E R </t>
  </si>
  <si>
    <t>C A P</t>
  </si>
  <si>
    <t>E L B O W   9 0 °</t>
  </si>
  <si>
    <t>E L B O W   4 5 °</t>
  </si>
  <si>
    <t>E L B O W   3 0 °</t>
  </si>
  <si>
    <t xml:space="preserve">E L B O W   1 1 ° </t>
  </si>
  <si>
    <t>T E E   9 0 °</t>
  </si>
  <si>
    <t>on request</t>
  </si>
  <si>
    <t xml:space="preserve">D E S C R I P T I O N </t>
  </si>
  <si>
    <t xml:space="preserve">C O D E </t>
  </si>
  <si>
    <t xml:space="preserve">P R I C E                                 ( EUR ) </t>
  </si>
  <si>
    <t xml:space="preserve">     0 1  &gt;  E L E C T R O F U S I O N   F I T T I N G S   E U R O S T A N D A R D   PE 100 / PE 100 RC</t>
  </si>
  <si>
    <r>
      <t xml:space="preserve">PACKAGING       </t>
    </r>
    <r>
      <rPr>
        <sz val="9"/>
        <rFont val="Calibri"/>
        <family val="2"/>
        <charset val="238"/>
        <scheme val="minor"/>
      </rPr>
      <t xml:space="preserve"> ( pcs )</t>
    </r>
  </si>
  <si>
    <r>
      <t xml:space="preserve">D I M E N S I O N      </t>
    </r>
    <r>
      <rPr>
        <sz val="9"/>
        <rFont val="Calibri"/>
        <family val="2"/>
        <charset val="238"/>
        <scheme val="minor"/>
      </rPr>
      <t xml:space="preserve"> ( mm )</t>
    </r>
  </si>
  <si>
    <t>R E D U C I N G   T E E   9 0 °</t>
  </si>
  <si>
    <t>E L E C T R O F U S I O N  S P I G O T  S A D D L E</t>
  </si>
  <si>
    <t xml:space="preserve"> M o n o b l o c</t>
  </si>
  <si>
    <t>M o n o b l o c</t>
  </si>
  <si>
    <t>B R A N C H  S A D D L E</t>
  </si>
  <si>
    <t xml:space="preserve">T A P P I N G  S A D D L E </t>
  </si>
  <si>
    <t xml:space="preserve"> B R A N C H  S A D D L E </t>
  </si>
  <si>
    <t>T A P P I N G   S A D D L E</t>
  </si>
  <si>
    <t xml:space="preserve">W I T H   V A L V E </t>
  </si>
  <si>
    <t xml:space="preserve">T R A N S I T I O N   S A D D L E </t>
  </si>
  <si>
    <t xml:space="preserve">F E M A L E </t>
  </si>
  <si>
    <t>F O R   S H U T - O F F  E Q U I P.</t>
  </si>
  <si>
    <t xml:space="preserve">T R A N S I T I O N   S O C K E T  </t>
  </si>
  <si>
    <t xml:space="preserve"> M A L E </t>
  </si>
  <si>
    <t xml:space="preserve">M A L E </t>
  </si>
  <si>
    <t xml:space="preserve">T R A N S I T I O N   E L B O W   9 0 °  </t>
  </si>
  <si>
    <t xml:space="preserve">T R A N S I T I O N   E L B O W   4 5 °  </t>
  </si>
  <si>
    <t xml:space="preserve">T R A N S I T I O N   S O C K E T   </t>
  </si>
  <si>
    <t xml:space="preserve">W I T H  F R E E  N U T </t>
  </si>
  <si>
    <t xml:space="preserve">F E M A L E  W I T H  F R E E  N U T </t>
  </si>
  <si>
    <t xml:space="preserve">T R A N S I T I O N   E L B O W   4 5  °  </t>
  </si>
  <si>
    <t xml:space="preserve">E L E CT R O F U S I O N   T R A N S I T I O N </t>
  </si>
  <si>
    <t>D I S C O U N T                       ( % )</t>
  </si>
  <si>
    <t>01. ELECTROFUSION FITTINGS EUROSTANDARD PE 100 / PE 100  RC</t>
  </si>
  <si>
    <t>02. BUTTFUSION FITTINGS EUROSTANDARD PE 100 / PE 100 RC</t>
  </si>
  <si>
    <t>D I S C O U N T               ( % )</t>
  </si>
  <si>
    <t>VALID FROM:</t>
  </si>
  <si>
    <t>C O U P L I N G   ( S O C K E T )</t>
  </si>
  <si>
    <t xml:space="preserve">P N  1 6 </t>
  </si>
  <si>
    <t xml:space="preserve">P N  1 0 </t>
  </si>
  <si>
    <t xml:space="preserve">     0 2  &gt;  B U T T F U S I O N   F I T T I N G S   PE 100 / PE 100 RC</t>
  </si>
  <si>
    <t xml:space="preserve">S T U B   E N D </t>
  </si>
  <si>
    <t>WITH INTEGRATED FLANGE</t>
  </si>
  <si>
    <t>FOR BUTTERFLY VALVE</t>
  </si>
  <si>
    <t>T E E   4 5 °</t>
  </si>
  <si>
    <t xml:space="preserve">C A P </t>
  </si>
  <si>
    <t xml:space="preserve">TRANSITION PE/BRASS </t>
  </si>
  <si>
    <t>MALE SDR 7,4 / PN25</t>
  </si>
  <si>
    <t>FEMALE SDR 7,4 / PN25</t>
  </si>
  <si>
    <t>TRANSITION PE/INOX</t>
  </si>
  <si>
    <t>MALE SDR 11 / PN16</t>
  </si>
  <si>
    <t>FEMALE SDR 11 / PN16</t>
  </si>
  <si>
    <t>TRANSITION PE</t>
  </si>
  <si>
    <t>COUPLING  STEEL / PE</t>
  </si>
  <si>
    <t>GALVANIZED</t>
  </si>
  <si>
    <t>GALVANIZED WITH THREAD</t>
  </si>
  <si>
    <t>GALVANIZED COATED WITH THREAD</t>
  </si>
  <si>
    <t xml:space="preserve">     0 3  &gt;  S E A M L E S S   B E N D S   PE 100 RC</t>
  </si>
  <si>
    <t>S E A M L E S S   B E N D   1 1°</t>
  </si>
  <si>
    <t>S E A M L E S S   B E N D   2 2°</t>
  </si>
  <si>
    <t>S E A M L E S S   B E N D   3 0°</t>
  </si>
  <si>
    <t>S E A M L E S S   B E N D   4 5°</t>
  </si>
  <si>
    <t>S E A M L E S S   B E N D   6 0°</t>
  </si>
  <si>
    <t xml:space="preserve">D I N   2 5 7 6 </t>
  </si>
  <si>
    <t xml:space="preserve">P N  1 0 / 1 6 </t>
  </si>
  <si>
    <t xml:space="preserve">P N  2 5 </t>
  </si>
  <si>
    <t>17916020B</t>
  </si>
  <si>
    <t>17916025B</t>
  </si>
  <si>
    <t xml:space="preserve">D I N   2 5 2 7 </t>
  </si>
  <si>
    <t>17916032B</t>
  </si>
  <si>
    <t>17916040B</t>
  </si>
  <si>
    <t>17916050B</t>
  </si>
  <si>
    <t>17916063B</t>
  </si>
  <si>
    <t>17916075B</t>
  </si>
  <si>
    <t>17916090B</t>
  </si>
  <si>
    <t>17916110B</t>
  </si>
  <si>
    <t>17916125B</t>
  </si>
  <si>
    <t>17916140B</t>
  </si>
  <si>
    <t>17916160B</t>
  </si>
  <si>
    <t>17916180B</t>
  </si>
  <si>
    <t>17910200B</t>
  </si>
  <si>
    <t>17910225B</t>
  </si>
  <si>
    <t>17910250B</t>
  </si>
  <si>
    <t>17910280B</t>
  </si>
  <si>
    <t>17910315B</t>
  </si>
  <si>
    <t xml:space="preserve">     0 4  &gt;  F L A N G E S </t>
  </si>
  <si>
    <t xml:space="preserve">S T E E L   F L A N G E  </t>
  </si>
  <si>
    <t>PACKAGING        ( pcs )</t>
  </si>
  <si>
    <t>DIMENSION             D x Dn</t>
  </si>
  <si>
    <t xml:space="preserve"> P P   C O V E R E D </t>
  </si>
  <si>
    <t xml:space="preserve">B L A N K   S T E E L   F L A N G E  </t>
  </si>
  <si>
    <t>manual pipe scraper</t>
  </si>
  <si>
    <t xml:space="preserve">    15  &gt;  P V C - U   P R E S S U R E   P I P E S   PN10, PN16</t>
  </si>
  <si>
    <t xml:space="preserve">P V C - U   P R E S S U R E   P I P E S </t>
  </si>
  <si>
    <t>TR 32x 1,6mm 1,0 MPa grey 5m</t>
  </si>
  <si>
    <t>TR 40x 1,9mm 1,0 MPa grey 5m</t>
  </si>
  <si>
    <t>TR 50x 2,4mm 1,0 Mpa grey 5m</t>
  </si>
  <si>
    <t>TR 110x 4,2mm 1,0 MPa grey 5m</t>
  </si>
  <si>
    <t>TR 125x 4,8mm 1,0 MPa grey 5m</t>
  </si>
  <si>
    <t>TR 160x 6,2mm 1,0 MPa grey 5m</t>
  </si>
  <si>
    <t>TR 200x 7,7mm 1,0 MPa grey 5m</t>
  </si>
  <si>
    <t>TR 250x 9,6mm 1,0 MPa grey 5m</t>
  </si>
  <si>
    <t>TR 315x12,1mm 1,0 MPa grey 5m</t>
  </si>
  <si>
    <t>TR 16x 1,5mm 1,6 MPa grey 5m</t>
  </si>
  <si>
    <t>TR 20x 1,5mm 1,6 MPa grey 5m</t>
  </si>
  <si>
    <t>TR 25x 1,9mm 1,6 MPa grey 5m</t>
  </si>
  <si>
    <t>TR 32x 2,4mm 1,6 MPa grey 5m</t>
  </si>
  <si>
    <t>TR 40x 3,0mm 1,6 MPa grey 5m</t>
  </si>
  <si>
    <t>TR 50x 3,7mm 1,6 MPa grey 5m</t>
  </si>
  <si>
    <t>TR 110x 6,6mm 1,6 MPa grey 5m</t>
  </si>
  <si>
    <t xml:space="preserve">D I M E N S I O N     </t>
  </si>
  <si>
    <t xml:space="preserve">PN10 / PN16 </t>
  </si>
  <si>
    <t>C O D E</t>
  </si>
  <si>
    <t>D I M E N S I O N</t>
  </si>
  <si>
    <t>P R I C E                                        ( EUR )</t>
  </si>
  <si>
    <t>ON REQUEST, WE CAN OFFER PE PIPES WITH DIAMETER DN 32-1600 IN PRESSURE RANGES PN 6 - PN 25.</t>
  </si>
  <si>
    <t>03. SEAMLESS BENDS 100 RC</t>
  </si>
  <si>
    <t>04. FLANGES</t>
  </si>
  <si>
    <t>05. WELDING UNITS AND ACCESORIES</t>
  </si>
  <si>
    <t>15. PVC-U PRESSURE PIPES PN10, PN16</t>
  </si>
  <si>
    <t>16. PE PRESSURE PIPES PE 100 / PE 100  RC</t>
  </si>
  <si>
    <t xml:space="preserve">P E   P R E S S U R E   P I P E S </t>
  </si>
  <si>
    <t xml:space="preserve">    16  &gt;  P E   P R E S S U R E  P I P E S  PE 100 / PE 100 RC (PN10, PN16)</t>
  </si>
  <si>
    <t>D I S C O U N T                (%)</t>
  </si>
  <si>
    <t>Wall thickness</t>
  </si>
  <si>
    <t>Working pressure</t>
  </si>
  <si>
    <t>Bursting pressure</t>
  </si>
  <si>
    <t>Spiral density</t>
  </si>
  <si>
    <t>Spire thickness</t>
  </si>
  <si>
    <t>Roll length</t>
  </si>
  <si>
    <t>Roll weight</t>
  </si>
  <si>
    <t xml:space="preserve">    14  &gt;  P V C   F L E X I B L E   H O S E</t>
  </si>
  <si>
    <t>14. PVC FLEXIBLE HOSE</t>
  </si>
  <si>
    <t xml:space="preserve">     1 3  &gt;  P V C, P E   C L E A N E R S   A N D   C E M E N T S </t>
  </si>
  <si>
    <t>125 ml tube</t>
  </si>
  <si>
    <t>1 000 ml bottle + special brush</t>
  </si>
  <si>
    <t>500 ml bottle + special brush</t>
  </si>
  <si>
    <t>125 ml tin</t>
  </si>
  <si>
    <t>250 ml tin</t>
  </si>
  <si>
    <t>cleaner wipes - 100 pcs</t>
  </si>
  <si>
    <t>13. PVC, PE CLEANERS AND CEMENTS</t>
  </si>
  <si>
    <t>12. PVC-U CHECK VALVES</t>
  </si>
  <si>
    <t xml:space="preserve">DIMENSION     </t>
  </si>
  <si>
    <t xml:space="preserve">B A L L  V A L V E </t>
  </si>
  <si>
    <t xml:space="preserve">C H E C K  V A L V E </t>
  </si>
  <si>
    <t>cement jointing</t>
  </si>
  <si>
    <t>F  x  F</t>
  </si>
  <si>
    <t xml:space="preserve">S P R I N G  F O O T  V A L V E </t>
  </si>
  <si>
    <t>FEMALE</t>
  </si>
  <si>
    <t>cement x  male</t>
  </si>
  <si>
    <t xml:space="preserve">F  x  F </t>
  </si>
  <si>
    <t>with actuator</t>
  </si>
  <si>
    <t xml:space="preserve">B U T T E R F L Y   V A L V E </t>
  </si>
  <si>
    <t>EPDM</t>
  </si>
  <si>
    <t>with actuator adapter</t>
  </si>
  <si>
    <t xml:space="preserve">T H R E E - W A Y  V A L V E </t>
  </si>
  <si>
    <t>male</t>
  </si>
  <si>
    <t>female</t>
  </si>
  <si>
    <t>F  x  M</t>
  </si>
  <si>
    <t>cement  x  F</t>
  </si>
  <si>
    <t>F  x  cement</t>
  </si>
  <si>
    <t>cement  x  M</t>
  </si>
  <si>
    <t>M  x  M</t>
  </si>
  <si>
    <t>M  x  F</t>
  </si>
  <si>
    <t>M  x  cement</t>
  </si>
  <si>
    <t xml:space="preserve">11. PVC-U PRESURE VALVES </t>
  </si>
  <si>
    <t>20-25x3/4"</t>
  </si>
  <si>
    <t>25-32x1"</t>
  </si>
  <si>
    <t>32-40x1 1/4"</t>
  </si>
  <si>
    <t>40-50x1 3/4"</t>
  </si>
  <si>
    <t>E L B O W   90°</t>
  </si>
  <si>
    <t>CEMENT JOINTING</t>
  </si>
  <si>
    <t>T E E   90°</t>
  </si>
  <si>
    <t>T E E  45°</t>
  </si>
  <si>
    <t>OPENED</t>
  </si>
  <si>
    <t>MALE</t>
  </si>
  <si>
    <t xml:space="preserve">A D A P T O R </t>
  </si>
  <si>
    <t xml:space="preserve">N I P P L E </t>
  </si>
  <si>
    <t xml:space="preserve">R E D U C I N G   N I P P L E </t>
  </si>
  <si>
    <t>CEMENT x CEMENT x F</t>
  </si>
  <si>
    <t>10. PVC-U PRESSURE FITTINGS</t>
  </si>
  <si>
    <t>460001 </t>
  </si>
  <si>
    <t>460002 </t>
  </si>
  <si>
    <t>460003 </t>
  </si>
  <si>
    <t>460004 </t>
  </si>
  <si>
    <t>460005 </t>
  </si>
  <si>
    <t>460006 </t>
  </si>
  <si>
    <t>460007 </t>
  </si>
  <si>
    <t>460008 </t>
  </si>
  <si>
    <t>460009 </t>
  </si>
  <si>
    <t>460010 </t>
  </si>
  <si>
    <t>460011 </t>
  </si>
  <si>
    <t>460012 </t>
  </si>
  <si>
    <t>460013 </t>
  </si>
  <si>
    <t>461001 </t>
  </si>
  <si>
    <t>461002 </t>
  </si>
  <si>
    <t>461003 </t>
  </si>
  <si>
    <t>461004 </t>
  </si>
  <si>
    <t>461005 </t>
  </si>
  <si>
    <t>461006 </t>
  </si>
  <si>
    <t>461007 </t>
  </si>
  <si>
    <t>461008 </t>
  </si>
  <si>
    <t xml:space="preserve">     0 9  &gt;  P P   T H R E A D   F I T T I N G S  </t>
  </si>
  <si>
    <t xml:space="preserve">E N D  C U P </t>
  </si>
  <si>
    <t xml:space="preserve">R E D U C I N G  S O C K E T </t>
  </si>
  <si>
    <t xml:space="preserve">M  x  F </t>
  </si>
  <si>
    <t xml:space="preserve">R E D U C I N G   B U S H </t>
  </si>
  <si>
    <t xml:space="preserve">E L B O W   90° </t>
  </si>
  <si>
    <t xml:space="preserve">T E E    90° </t>
  </si>
  <si>
    <t xml:space="preserve">F  x  F x  F </t>
  </si>
  <si>
    <t xml:space="preserve">F  x  M </t>
  </si>
  <si>
    <t>09. PP THREAD FITINGS</t>
  </si>
  <si>
    <t xml:space="preserve">     0 8  &gt;  P P   C L A M P  S A D D L E S </t>
  </si>
  <si>
    <t>2   S C R E W S</t>
  </si>
  <si>
    <t>4   S C R E W S</t>
  </si>
  <si>
    <t>6   S C R E W S</t>
  </si>
  <si>
    <t xml:space="preserve">C L A M P  S A D D L E S  - U N R E I N F O R C E D </t>
  </si>
  <si>
    <t xml:space="preserve">C L A M P  S A D D L E S  -  R E I N F O R C E D </t>
  </si>
  <si>
    <t>08. PP CLAMP SADDLES</t>
  </si>
  <si>
    <t xml:space="preserve">V A R I A B I L I T Y   O F   P P   V A L V E S </t>
  </si>
  <si>
    <t xml:space="preserve">V A R I A B I L I T Y   O F   P V C   V A L V E S </t>
  </si>
  <si>
    <t>07. PP COMPRESSION VALVES</t>
  </si>
  <si>
    <t xml:space="preserve">     0 7  &gt; P P   C O M P R E S S I O N   V A L V E S </t>
  </si>
  <si>
    <t>B A L L   V A L V E   U N I B L O K</t>
  </si>
  <si>
    <t xml:space="preserve">PE  x  F E M A L E  </t>
  </si>
  <si>
    <t xml:space="preserve">PE  x  M A L E  </t>
  </si>
  <si>
    <t>B U T T   W E L D I N G    PE - PE</t>
  </si>
  <si>
    <t xml:space="preserve">PE   S T U B   E N D </t>
  </si>
  <si>
    <t>CAP WRENCH</t>
  </si>
  <si>
    <t>16 - 63 mm</t>
  </si>
  <si>
    <t>06. PP COMPRESSION FITTINGS</t>
  </si>
  <si>
    <t>TR 63x 3mm 1,0 MPa grey 5m</t>
  </si>
  <si>
    <t>TR 75x 3,6mm 1,0 MPa grey 5m</t>
  </si>
  <si>
    <t>TR 90x 4,3mm 1,0 MPa grey 5m</t>
  </si>
  <si>
    <t>TR 63x 4,7mm 1,6 MPa grey 5m</t>
  </si>
  <si>
    <t>TR 75x 5,6mm 1,6 MPa grey 5m</t>
  </si>
  <si>
    <t>TR 90x 6,7mm 1,6 MPa grey 5m</t>
  </si>
  <si>
    <t>» GO TO</t>
  </si>
  <si>
    <t xml:space="preserve">» GO TO </t>
  </si>
  <si>
    <t>525/25</t>
  </si>
  <si>
    <t>315/15</t>
  </si>
  <si>
    <t>225/15</t>
  </si>
  <si>
    <t>120/10</t>
  </si>
  <si>
    <t>360/20</t>
  </si>
  <si>
    <t>300/20</t>
  </si>
  <si>
    <t>255/15</t>
  </si>
  <si>
    <t>180/10</t>
  </si>
  <si>
    <t>150/10</t>
  </si>
  <si>
    <t>750/25</t>
  </si>
  <si>
    <t>500/25</t>
  </si>
  <si>
    <t>320/20</t>
  </si>
  <si>
    <t>220/10</t>
  </si>
  <si>
    <t>900/25</t>
  </si>
  <si>
    <t>500/20</t>
  </si>
  <si>
    <t>340/20</t>
  </si>
  <si>
    <t>450/25</t>
  </si>
  <si>
    <t>240/20</t>
  </si>
  <si>
    <t>195/15</t>
  </si>
  <si>
    <t>600/25</t>
  </si>
  <si>
    <t>425/25</t>
  </si>
  <si>
    <t>375/25</t>
  </si>
  <si>
    <t>260/20</t>
  </si>
  <si>
    <t>150/15</t>
  </si>
  <si>
    <t>110/10</t>
  </si>
  <si>
    <t>160/10</t>
  </si>
  <si>
    <t>180/15</t>
  </si>
  <si>
    <t>240/10</t>
  </si>
  <si>
    <t>140/10</t>
  </si>
  <si>
    <t>321C02015</t>
  </si>
  <si>
    <t>20 mm x 15 mm</t>
  </si>
  <si>
    <t>400/20</t>
  </si>
  <si>
    <t>PE  x  CU, PB, PEX</t>
  </si>
  <si>
    <t>321C02515</t>
  </si>
  <si>
    <t>25 mm x 15 mm</t>
  </si>
  <si>
    <t>300/10</t>
  </si>
  <si>
    <t>321C02522</t>
  </si>
  <si>
    <t>25 mm x 22 mm</t>
  </si>
  <si>
    <t>260/10</t>
  </si>
  <si>
    <t>321C03222</t>
  </si>
  <si>
    <t>32 mm x 22 mm</t>
  </si>
  <si>
    <t>321C03228</t>
  </si>
  <si>
    <t>32 mm x 28 mm</t>
  </si>
  <si>
    <t>321D02220</t>
  </si>
  <si>
    <t>321D02225</t>
  </si>
  <si>
    <t>321D02725</t>
  </si>
  <si>
    <t>20-27 mm x 25 mm</t>
  </si>
  <si>
    <t>321D02732</t>
  </si>
  <si>
    <t>20-27 mm x 32 mm</t>
  </si>
  <si>
    <t>321D03425</t>
  </si>
  <si>
    <t>27-34 mm x 25 mm</t>
  </si>
  <si>
    <t>321D03432</t>
  </si>
  <si>
    <t>27-34 mm x 32 mm</t>
  </si>
  <si>
    <t xml:space="preserve">C O M P R E S S I O N   N U T </t>
  </si>
  <si>
    <t>S E A M L E S S   B E N D   9 0°</t>
  </si>
  <si>
    <t xml:space="preserve">DIMENSION            </t>
  </si>
  <si>
    <t xml:space="preserve">     1 0  &gt;  PVC-U   P R E S S U R E   F I T T I N G S   P N  1 6</t>
  </si>
  <si>
    <t xml:space="preserve">     1 1  &gt;  PVC-U   P R E S S U R E   V A L V E S    P N  1 6</t>
  </si>
  <si>
    <t xml:space="preserve">     1 2  &gt;  PVC-U  C H E C K  V A L V E S   P N  1 6</t>
  </si>
  <si>
    <t xml:space="preserve">P E   U N I O N   S T U B   E N D S </t>
  </si>
  <si>
    <t xml:space="preserve">P V C   U N I O N   E N D S </t>
  </si>
  <si>
    <t>TR 400x15,3mm 1,0 MPa beige 5m</t>
  </si>
  <si>
    <t>COMPANY</t>
  </si>
  <si>
    <t>PAYMENT TERMS</t>
  </si>
  <si>
    <t>BONUS</t>
  </si>
  <si>
    <t>PREPAYMENT BONUS</t>
  </si>
  <si>
    <t>Míškovice 238, 768 52 Míškovice</t>
  </si>
  <si>
    <t>20 - 63 mm</t>
  </si>
  <si>
    <t>INCOTERMS</t>
  </si>
  <si>
    <t>Headquarters:</t>
  </si>
  <si>
    <t>Warehouse and offices:</t>
  </si>
  <si>
    <r>
      <rPr>
        <b/>
        <sz val="10"/>
        <color theme="1"/>
        <rFont val="Calibri"/>
        <family val="2"/>
        <charset val="238"/>
        <scheme val="minor"/>
      </rPr>
      <t>phones:</t>
    </r>
    <r>
      <rPr>
        <sz val="10"/>
        <color theme="1"/>
        <rFont val="Calibri"/>
        <family val="2"/>
        <charset val="238"/>
        <scheme val="minor"/>
      </rPr>
      <t xml:space="preserve"> +420 573 033 029      +420 573 033 051</t>
    </r>
  </si>
  <si>
    <t xml:space="preserve">P P   B A L L  V A L V E   C O M P A C T </t>
  </si>
  <si>
    <t>24416020COM</t>
  </si>
  <si>
    <t xml:space="preserve">F E M A L E   x   F E M A L E </t>
  </si>
  <si>
    <t>24416025COM</t>
  </si>
  <si>
    <t>24416032COM</t>
  </si>
  <si>
    <t>24416040COM</t>
  </si>
  <si>
    <t>24416050COM</t>
  </si>
  <si>
    <t>24416063COM</t>
  </si>
  <si>
    <t xml:space="preserve">B A L L   V A L V E  </t>
  </si>
  <si>
    <t>24416020PPF</t>
  </si>
  <si>
    <t>24416025PPF</t>
  </si>
  <si>
    <t>24416032PPF</t>
  </si>
  <si>
    <t>24416040PPF</t>
  </si>
  <si>
    <t>24416050PPF</t>
  </si>
  <si>
    <t>24416063PPF</t>
  </si>
  <si>
    <t xml:space="preserve">P P   B A L L   V A L V E   </t>
  </si>
  <si>
    <t>25316020PPM</t>
  </si>
  <si>
    <t xml:space="preserve">B U T T  W E L D I N G  x  M A L E </t>
  </si>
  <si>
    <t>25316025PPM</t>
  </si>
  <si>
    <t>25316032PPM</t>
  </si>
  <si>
    <t>25316040PPM</t>
  </si>
  <si>
    <t>25316050PPM</t>
  </si>
  <si>
    <t>25316063PPM</t>
  </si>
  <si>
    <t>24417020PE</t>
  </si>
  <si>
    <t>24417025PE</t>
  </si>
  <si>
    <t>24417032PE</t>
  </si>
  <si>
    <t>24417040PE</t>
  </si>
  <si>
    <t>24417050PE</t>
  </si>
  <si>
    <t>24417063PE</t>
  </si>
  <si>
    <t>FOR  PP / PVC  B A L L   V A L V E</t>
  </si>
  <si>
    <t xml:space="preserve">PP  S T U B   E N D </t>
  </si>
  <si>
    <t xml:space="preserve">PP  C H E C K  V A L V E </t>
  </si>
  <si>
    <t>25216020B</t>
  </si>
  <si>
    <t>P E  x  P E</t>
  </si>
  <si>
    <t>25216032B</t>
  </si>
  <si>
    <t>25216040B</t>
  </si>
  <si>
    <t>25216050B</t>
  </si>
  <si>
    <t>25216063B</t>
  </si>
  <si>
    <t>25216020BF</t>
  </si>
  <si>
    <t xml:space="preserve">P E  x   M A L E </t>
  </si>
  <si>
    <t>25216025BF</t>
  </si>
  <si>
    <t>25216032BF</t>
  </si>
  <si>
    <t>25216040BF</t>
  </si>
  <si>
    <t>25216050BF</t>
  </si>
  <si>
    <t>25216063BF</t>
  </si>
  <si>
    <t>25216020BM</t>
  </si>
  <si>
    <t>25216025BM</t>
  </si>
  <si>
    <t>25216032BM</t>
  </si>
  <si>
    <t>25216040BM</t>
  </si>
  <si>
    <t>25216050BM</t>
  </si>
  <si>
    <t>25216063BM</t>
  </si>
  <si>
    <t>V5149020PVC</t>
  </si>
  <si>
    <t>V5149025PVC</t>
  </si>
  <si>
    <t>V5149032PVC</t>
  </si>
  <si>
    <t>V5149040PVC</t>
  </si>
  <si>
    <t>V5149050PVC</t>
  </si>
  <si>
    <t>V5149063PVC</t>
  </si>
  <si>
    <t xml:space="preserve">Transparent C H E C K  V A L V E </t>
  </si>
  <si>
    <t>V5164016TT</t>
  </si>
  <si>
    <t>cement jointing, spring-loaded</t>
  </si>
  <si>
    <t>V5164020T</t>
  </si>
  <si>
    <t>V5164025T</t>
  </si>
  <si>
    <t>V5164032T</t>
  </si>
  <si>
    <t>V5164040T</t>
  </si>
  <si>
    <t>V5164050T</t>
  </si>
  <si>
    <t>V5164063T</t>
  </si>
  <si>
    <t>V5164075T</t>
  </si>
  <si>
    <t>V5164090T</t>
  </si>
  <si>
    <t>V5164110T</t>
  </si>
  <si>
    <t>V81331063</t>
  </si>
  <si>
    <t>PLIMAT</t>
  </si>
  <si>
    <t>V81331075</t>
  </si>
  <si>
    <t>V81331090</t>
  </si>
  <si>
    <t>V81331110</t>
  </si>
  <si>
    <t>V81331140</t>
  </si>
  <si>
    <t>V81331160</t>
  </si>
  <si>
    <t>V81331225</t>
  </si>
  <si>
    <t xml:space="preserve">     1 7  &gt;  S W I M M I N G   P O O L   E Q U I P M N E N T </t>
  </si>
  <si>
    <t xml:space="preserve">T Y P E  /  P R O D U C T </t>
  </si>
  <si>
    <t xml:space="preserve">P R I C E   (EUR) </t>
  </si>
  <si>
    <t>DISCOUNT  (%)</t>
  </si>
  <si>
    <t>INLETS - concrete (to glue)</t>
  </si>
  <si>
    <t>PA072002N</t>
  </si>
  <si>
    <r>
      <t>Return inlet with pre-marked holes on the ball giving diameters of 14 mm, 20 mm a 25 mm. Allows several flow rates depending on the installation: D14= 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/h, D20 = 5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/h, D25 = 7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/h.</t>
    </r>
  </si>
  <si>
    <t>PA072008N</t>
  </si>
  <si>
    <t xml:space="preserve">Wall conduit, 240 mm in lenght, internal connections of 2" and 50 mm. Outside diam. 63 mm. For inlets. </t>
  </si>
  <si>
    <t>PA072039N</t>
  </si>
  <si>
    <t xml:space="preserve">INLETS - standard liner </t>
  </si>
  <si>
    <t>PA072019BN</t>
  </si>
  <si>
    <r>
      <t>Return inlet with pre-marked holes on the ball giving diameters of 14 mm, 20 mm a 25 mm. Allows several flow rates depending on the installation: D14 = 3 m</t>
    </r>
    <r>
      <rPr>
        <vertAlign val="superscript"/>
        <sz val="8.5"/>
        <rFont val="Calibri"/>
        <family val="2"/>
        <charset val="238"/>
        <scheme val="minor"/>
      </rPr>
      <t>3</t>
    </r>
    <r>
      <rPr>
        <sz val="8.5"/>
        <rFont val="Calibri"/>
        <family val="2"/>
        <charset val="238"/>
        <scheme val="minor"/>
      </rPr>
      <t>/h, D20 = 5m</t>
    </r>
    <r>
      <rPr>
        <vertAlign val="superscript"/>
        <sz val="8.5"/>
        <rFont val="Calibri"/>
        <family val="2"/>
        <charset val="238"/>
        <scheme val="minor"/>
      </rPr>
      <t>3</t>
    </r>
    <r>
      <rPr>
        <sz val="8.5"/>
        <rFont val="Calibri"/>
        <family val="2"/>
        <charset val="238"/>
        <scheme val="minor"/>
      </rPr>
      <t>/h, D25 = 7 m</t>
    </r>
    <r>
      <rPr>
        <vertAlign val="superscript"/>
        <sz val="8.5"/>
        <rFont val="Calibri"/>
        <family val="2"/>
        <charset val="238"/>
        <scheme val="minor"/>
      </rPr>
      <t>3</t>
    </r>
    <r>
      <rPr>
        <sz val="8.5"/>
        <rFont val="Calibri"/>
        <family val="2"/>
        <charset val="238"/>
        <scheme val="minor"/>
      </rPr>
      <t>/h. With brass cavity.</t>
    </r>
  </si>
  <si>
    <t>PA072022BN</t>
  </si>
  <si>
    <t>Suction inlet. Cap with 2" external thread and 50 mm internal diameter. With brass cavity.</t>
  </si>
  <si>
    <t>PA072019NXL</t>
  </si>
  <si>
    <t>PA072021NXL</t>
  </si>
  <si>
    <t>INLETS - for prefabricated pools</t>
  </si>
  <si>
    <t>PA072019NX</t>
  </si>
  <si>
    <t>Recirculation inlet for prefabricated pool. Return inlet  with ball diameters 14 mm, 20 mm and 25 mm. Allows several flow rates according to the installation. Brass cavity.</t>
  </si>
  <si>
    <t>PA072021NX</t>
  </si>
  <si>
    <t>Suction inlet. Cap with 2" external thread and 50 mm inside diameter. Brass cavity.</t>
  </si>
  <si>
    <t>MAIN DRAINS</t>
  </si>
  <si>
    <t>PA072009N</t>
  </si>
  <si>
    <t>D200 CONCRETE round main drain from ABS, UV resistant. Outlet 1 1/2".</t>
  </si>
  <si>
    <t>PA072010BN</t>
  </si>
  <si>
    <t xml:space="preserve">D200 LINER round main drain from ABS, UV resistant. Outlet 2", for foil, brass cavity. </t>
  </si>
  <si>
    <t>PA072017N</t>
  </si>
  <si>
    <t xml:space="preserve">D200 CONCRETE square main drain from ABS, UV resistant. Outlet 2". </t>
  </si>
  <si>
    <t>PA072018BNS</t>
  </si>
  <si>
    <t xml:space="preserve">D200 LINER squre main drain from ABS, UV resistant. Outlet 2", for foil, brass cavity.  </t>
  </si>
  <si>
    <t>SKIMMERS - concrete (to glue)</t>
  </si>
  <si>
    <t>PA072011N</t>
  </si>
  <si>
    <t>Skimmer for concrete pool - STANDARD LINER. Recommended flow: 5000 l/h, regulation by floating unit, d. 50mm a 1 1/2" connection.</t>
  </si>
  <si>
    <t>PA072013N</t>
  </si>
  <si>
    <t>Skimmer for concrete pool - WIDE THROAD LINER. Recommended flow: 5000 l/h, regulation by floating unit, d. 50mm a 1 1/2" connection.</t>
  </si>
  <si>
    <t>SKIMMERS - standard liner</t>
  </si>
  <si>
    <t>PA072112N</t>
  </si>
  <si>
    <t>SKIMMER SMALL LINER, 1 1/2" connection</t>
  </si>
  <si>
    <t>PA072012BN</t>
  </si>
  <si>
    <t>SKIMMER STANDARD LINER. Recommended flow through skimmer: 5000 l/h, regulation by floating unit, diameter 50 mm and 1 1/2", with brass threads.</t>
  </si>
  <si>
    <t>PA072012BN6</t>
  </si>
  <si>
    <t>SKIMMER STANDARD LINER. Recommended flow through skimmer: 5000 l/h, regulation by floating unit, diameter 50 mm and 1 1/2", with brass threads. With 6° slope</t>
  </si>
  <si>
    <t>PA072012BNC</t>
  </si>
  <si>
    <t>SKIMMER STANDARD LINER. Recommended flow through skimmer: 5000 l/h, regulation by floating unit, diameter 50 mm and 1 1/2", with brass threads. Extended +10 cm, increased capacity 17,5 l.</t>
  </si>
  <si>
    <t>PA072012BNE6</t>
  </si>
  <si>
    <t>SKIMMER STANDARD LINER. Recommended flow through skimmer: 5000 l/h, regulation by floating unit, diameter 50 mm and 1 1/2", with brass threads. Extended +10 cm, with 6° slope, increased capacity 17,5 l.</t>
  </si>
  <si>
    <t>PA072014BN</t>
  </si>
  <si>
    <t>SKIMMER WIDE THROAT LINER. Recommended flow through skimmer: 5000 l/h, regulation by floating unit, diameter 50 mm and 1 1/2", with brass threads.</t>
  </si>
  <si>
    <t>PA072018BN</t>
  </si>
  <si>
    <t>SKIMMER WIDE THROAT LINER. Recommended flow through skimmer: 5000 l/h, regulation by floating unit, diameter 50 mm and 1 1/2", with brass threads. With 6° slope</t>
  </si>
  <si>
    <t>PA072014BNC</t>
  </si>
  <si>
    <t>SKIMMER WIDE THROAT LINER. Recommended flow through skimmer: 5000 l/h, regulation by floating unit, diameter 50 mm and 1 1/2", with brass threads. Extended +10 cm, with 6° slope, increased capacity 17,5 l.</t>
  </si>
  <si>
    <t>PA072018BNC</t>
  </si>
  <si>
    <t>SKIMMER WIDE THROAT LINER. Recommended flow through skimmer: 5000 l/h, regulation by floating unit, diameter 50 mm and 1 1/2", with brass threads. With 6° slope, increased capacity 17,5 l.</t>
  </si>
  <si>
    <t>PA072020E</t>
  </si>
  <si>
    <t>Skimmer height extension, for 15 l capacity skimmers.</t>
  </si>
  <si>
    <t>PA072021E</t>
  </si>
  <si>
    <t>Skimmer height extension, for 17,5 l capacity skimmers.</t>
  </si>
  <si>
    <t>UNDERWATER LIGHTS - concrete (to glue)</t>
  </si>
  <si>
    <t>PA071001NW</t>
  </si>
  <si>
    <t>U/W reflector for concrete (to glue) - supplied with case, without light bulb, including 3 m cable. Face ring from ABS plastic.</t>
  </si>
  <si>
    <t>PA071001N</t>
  </si>
  <si>
    <t>U/W reflector for concrete (to glue) - supplied with case, with LED bulb, including 3 m cable. Face ring from ABS plastic.</t>
  </si>
  <si>
    <t>UNDERWATER LIGHTS - standard liner</t>
  </si>
  <si>
    <t>PA071101BNW</t>
  </si>
  <si>
    <t>U/W reflector for standard liner (foil) - supplied with case, without light bulb, including 3 m cable. Face ring from ABS plastic.</t>
  </si>
  <si>
    <t>PA071101BN</t>
  </si>
  <si>
    <t>U/W reflector for standard liner (foil) - supplied with case, with LED bulb, including 3 m cable. Face ring from ABS plastic.</t>
  </si>
  <si>
    <t>PA502815STX</t>
  </si>
  <si>
    <t>LED LAMP PAR56 30LED WHITE</t>
  </si>
  <si>
    <t>PA501529STX</t>
  </si>
  <si>
    <t xml:space="preserve">LED LAMP PAR56 270LED RGB with control remote </t>
  </si>
  <si>
    <t>PA071112</t>
  </si>
  <si>
    <t>Connection protective hose 1,5 m.</t>
  </si>
  <si>
    <t>PA071113</t>
  </si>
  <si>
    <t>CONNECTOR BOX made of white ABS plastic, UV resistant. With three 3/4" holes. Supplied with rubber seal. Fully plastic.</t>
  </si>
  <si>
    <t>PA071113B</t>
  </si>
  <si>
    <r>
      <t xml:space="preserve">CONNECTOR BOX made of white ABS plastic, UV resistant. With three 3/4" holes, </t>
    </r>
    <r>
      <rPr>
        <b/>
        <sz val="10"/>
        <rFont val="Calibri"/>
        <family val="2"/>
        <charset val="238"/>
        <scheme val="minor"/>
      </rPr>
      <t>plus d50 for gluing</t>
    </r>
    <r>
      <rPr>
        <sz val="10"/>
        <rFont val="Calibri"/>
        <family val="2"/>
        <charset val="238"/>
        <scheme val="minor"/>
      </rPr>
      <t>. Supplied with rubber seal. Fully plastic.</t>
    </r>
  </si>
  <si>
    <t>PUMPS PSH</t>
  </si>
  <si>
    <t>PA1MICRO25</t>
  </si>
  <si>
    <r>
      <t>MICRO-25; 11/2"/11/2", 0,25 HP, 4,8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</si>
  <si>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PA1MICRO33</t>
  </si>
  <si>
    <r>
      <t>MICRO-33; 11/2"/11/2", 0,33 HP, 8,3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</si>
  <si>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PA1MICRO50</t>
  </si>
  <si>
    <r>
      <t>MICRO-50; 11/2"/11/2", 0,50 HP, 10,3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/h@6m, 230V</t>
    </r>
  </si>
  <si>
    <t>PA1MINI1030M</t>
  </si>
  <si>
    <r>
      <t>11/2"-50/11/2"-50, 0,33 HP, 9,0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</si>
  <si>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PA1MINI1050M</t>
  </si>
  <si>
    <r>
      <t>11/2"-50/11/2"-50, 0,5 HP, 10,0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</si>
  <si>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PA1MINI1080M</t>
  </si>
  <si>
    <r>
      <t>11/2"-50/11/2"-50, 0,8 HP, 12,5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</si>
  <si>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PA1MINI1100M</t>
  </si>
  <si>
    <r>
      <t>11/2"-50/11/2"-50, 1 HP, 14,4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</si>
  <si>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PA1MINI1150M</t>
  </si>
  <si>
    <r>
      <t>11/2"-50/11/2"-50, 1,5 HP, 20,2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/h@8m, 230V</t>
    </r>
  </si>
  <si>
    <t>PUMPS SPECK</t>
  </si>
  <si>
    <t>PA91040138</t>
  </si>
  <si>
    <t xml:space="preserve"> BADU Magic 4, 0,18 kW</t>
  </si>
  <si>
    <t>PA91060138</t>
  </si>
  <si>
    <t xml:space="preserve"> BADU Magic 6, 0,25 kW</t>
  </si>
  <si>
    <t>PA91080138</t>
  </si>
  <si>
    <t xml:space="preserve"> BADU Magic 8, 0,40 kW</t>
  </si>
  <si>
    <t>PA91100138</t>
  </si>
  <si>
    <t xml:space="preserve"> BADU Magic 11, 0,45 kW</t>
  </si>
  <si>
    <t>PA90083038</t>
  </si>
  <si>
    <t>BADU BETTAR 8, 0,30 kW</t>
  </si>
  <si>
    <t>PA90123038</t>
  </si>
  <si>
    <t>BADU BETTAR 12, 0,45 kW</t>
  </si>
  <si>
    <t>PA90143038</t>
  </si>
  <si>
    <t>BADU BETTAR 14, 0,65 kW</t>
  </si>
  <si>
    <t>LADDERS - inox steel AISI 304</t>
  </si>
  <si>
    <t>PA020042</t>
  </si>
  <si>
    <t>Ladder (residential/standard), 2 steps</t>
  </si>
  <si>
    <t>PA020043</t>
  </si>
  <si>
    <t>Ladder (residential/standard), 3 steps</t>
  </si>
  <si>
    <t>PA020044</t>
  </si>
  <si>
    <t>Ladder (residential/standard), 4 steps</t>
  </si>
  <si>
    <t>PA020045</t>
  </si>
  <si>
    <t>Ladder (residential/standard), 5 steps</t>
  </si>
  <si>
    <t>PA021042</t>
  </si>
  <si>
    <t>Ladder (wall), 2 steps</t>
  </si>
  <si>
    <t>PA021043</t>
  </si>
  <si>
    <t>Ladder (wall), 3 steps</t>
  </si>
  <si>
    <t>PA021044</t>
  </si>
  <si>
    <t>Ladder (wall), 4 steps</t>
  </si>
  <si>
    <t>LADDERS - inox steel AISI 316</t>
  </si>
  <si>
    <t>PA020042x</t>
  </si>
  <si>
    <t>PA020043x</t>
  </si>
  <si>
    <t>PA020044x</t>
  </si>
  <si>
    <t>PA020045x</t>
  </si>
  <si>
    <t>PA021042x</t>
  </si>
  <si>
    <t>PA021043x</t>
  </si>
  <si>
    <t>PA021044x</t>
  </si>
  <si>
    <t>17. SWIMMING POOL EQUIPMENT</t>
  </si>
  <si>
    <t>JUNIOR</t>
  </si>
  <si>
    <t>MIDI</t>
  </si>
  <si>
    <t>MAXI</t>
  </si>
  <si>
    <t>C0101451</t>
  </si>
  <si>
    <t>CALDERPREP ™</t>
  </si>
  <si>
    <t>C0107306</t>
  </si>
  <si>
    <t>C0107310</t>
  </si>
  <si>
    <t>CALDERPREP PLUS ™</t>
  </si>
  <si>
    <t>C0107336</t>
  </si>
  <si>
    <t>UNIPREP™ 4</t>
  </si>
  <si>
    <t>C0105002</t>
  </si>
  <si>
    <t xml:space="preserve">CHAIN </t>
  </si>
  <si>
    <t>SUPERCLAMP</t>
  </si>
  <si>
    <t>SUPERCLAMP UNIVERSAL</t>
  </si>
  <si>
    <t>C0110205</t>
  </si>
  <si>
    <t>C0110281</t>
  </si>
  <si>
    <t>C0110252</t>
  </si>
  <si>
    <t>C0115102</t>
  </si>
  <si>
    <t>C0115006</t>
  </si>
  <si>
    <t>C0115005</t>
  </si>
  <si>
    <t>C0115009</t>
  </si>
  <si>
    <t>C0115004</t>
  </si>
  <si>
    <t>C0115008</t>
  </si>
  <si>
    <t>C0115007</t>
  </si>
  <si>
    <t>C0115110</t>
  </si>
  <si>
    <t>ZHCB-160</t>
  </si>
  <si>
    <t>ZHCB-250</t>
  </si>
  <si>
    <t>ZHCB-315</t>
  </si>
  <si>
    <t>C0461201</t>
  </si>
  <si>
    <t>C0461203</t>
  </si>
  <si>
    <t>C046120201</t>
  </si>
  <si>
    <t>C0461228</t>
  </si>
  <si>
    <t>C0231002</t>
  </si>
  <si>
    <t>C0231001</t>
  </si>
  <si>
    <t>C0231202</t>
  </si>
  <si>
    <t>C0620475</t>
  </si>
  <si>
    <t>D E S C R I P T I O N   / T Y P E</t>
  </si>
  <si>
    <t xml:space="preserve">P R I C E                         ( E U R  ) </t>
  </si>
  <si>
    <t>D I S C O U N T                         ( % )</t>
  </si>
  <si>
    <t>A C C E S S O R I E S  A N D  T O O L S</t>
  </si>
  <si>
    <t>pipe scraper for diam. 75 - 180 mm</t>
  </si>
  <si>
    <t>rotary hand scraper Ø 32x3 mm</t>
  </si>
  <si>
    <t>rotary hand scraper Ø 63x5,8 mm</t>
  </si>
  <si>
    <t>rotary hand scraper 32-40-50-63 mm service kit</t>
  </si>
  <si>
    <t>rotary srcaping tool Ø 63-250 mm with toolbox</t>
  </si>
  <si>
    <t xml:space="preserve">mains restraining clamp rings  and  angle maker base 63, 90, 125, 180, 200mm </t>
  </si>
  <si>
    <t xml:space="preserve">clamp liner set 125-63 (4 ks)
</t>
  </si>
  <si>
    <t xml:space="preserve">clamp liner set 125-90 (4 ks)
</t>
  </si>
  <si>
    <t xml:space="preserve">clamp liner set 180-110 (4 ks)
</t>
  </si>
  <si>
    <t xml:space="preserve">clamp liner set 180-125 (4 ks)
</t>
  </si>
  <si>
    <t xml:space="preserve">clamp liner set 180-140 (4 ks)
</t>
  </si>
  <si>
    <t xml:space="preserve">clamp liner set 200-180 (4 ks)
</t>
  </si>
  <si>
    <t>pipe cutter 42 mm (red)</t>
  </si>
  <si>
    <t>pipe cutter  42 mm DELUX (yellowblack)</t>
  </si>
  <si>
    <t>pipe cutter HD 63mm DELUX (red)</t>
  </si>
  <si>
    <t xml:space="preserve">plastic pipe cutter 50 -120 mm       </t>
  </si>
  <si>
    <t>squeez tool Ø 0-32 mm mini</t>
  </si>
  <si>
    <t>squeez tool O 0-42 mm pocket size</t>
  </si>
  <si>
    <t>squeez tool 20-25-32-40-50-63mm SDR11 (blue)</t>
  </si>
  <si>
    <t>16 x 3/8</t>
  </si>
  <si>
    <t>20 x 3/8</t>
  </si>
  <si>
    <t>32 x 1/2</t>
  </si>
  <si>
    <t>32 x 1 1/2</t>
  </si>
  <si>
    <t>90 x 2 1/2</t>
  </si>
  <si>
    <t>90 x 4</t>
  </si>
  <si>
    <t>110 x 3</t>
  </si>
  <si>
    <t>20 x 1</t>
  </si>
  <si>
    <t>40 x 2</t>
  </si>
  <si>
    <t>50 x 1</t>
  </si>
  <si>
    <t>90 x 2</t>
  </si>
  <si>
    <t>110 x 2</t>
  </si>
  <si>
    <t>100 x 4</t>
  </si>
  <si>
    <t xml:space="preserve">75 x 2 </t>
  </si>
  <si>
    <t>27116050A</t>
  </si>
  <si>
    <t>27116051A</t>
  </si>
  <si>
    <t>50 - 50</t>
  </si>
  <si>
    <t>27116065A</t>
  </si>
  <si>
    <t>63 - 65</t>
  </si>
  <si>
    <t>75 - 65</t>
  </si>
  <si>
    <t>27116080A</t>
  </si>
  <si>
    <t>75 - 80</t>
  </si>
  <si>
    <t>90 - 80</t>
  </si>
  <si>
    <t>27116100A</t>
  </si>
  <si>
    <t>90 - 100</t>
  </si>
  <si>
    <t>110 - 100</t>
  </si>
  <si>
    <t>15-22 mm x 20 mm</t>
  </si>
  <si>
    <t>PE  x  CU, FE, PVC, ABS, nerez</t>
  </si>
  <si>
    <t>15-22 mm x 25 mm</t>
  </si>
  <si>
    <t>P384M00016</t>
  </si>
  <si>
    <t>P384M00020</t>
  </si>
  <si>
    <t>P384M00025</t>
  </si>
  <si>
    <t>P384M00032</t>
  </si>
  <si>
    <t>P384M00040</t>
  </si>
  <si>
    <t>P384M00050</t>
  </si>
  <si>
    <t>P384M00063</t>
  </si>
  <si>
    <t>P384M00075</t>
  </si>
  <si>
    <t>P384M00090</t>
  </si>
  <si>
    <t>P384M00110</t>
  </si>
  <si>
    <t xml:space="preserve">     0 6  &gt;  P P  C O M P R E S S I O N  F I T T I N G S</t>
  </si>
  <si>
    <t xml:space="preserve">R E P A I R   C O U P L I N G </t>
  </si>
  <si>
    <t xml:space="preserve">R E D U C I N G  C O U P L I N G </t>
  </si>
  <si>
    <t>COMPRESION X FEMALE</t>
  </si>
  <si>
    <t>COMPRESION X MALE</t>
  </si>
  <si>
    <t>E N D  P L U G</t>
  </si>
  <si>
    <t>E L B O W  90°</t>
  </si>
  <si>
    <t>T E E  90°</t>
  </si>
  <si>
    <t xml:space="preserve">REDUCING </t>
  </si>
  <si>
    <t>W A L L  M O U N T E D   E L B O W</t>
  </si>
  <si>
    <t xml:space="preserve">on request </t>
  </si>
  <si>
    <t xml:space="preserve">UNIVERSAL COUPLINGS </t>
  </si>
  <si>
    <t>S E P A R E  P A R T S  A N D  T O O L S</t>
  </si>
  <si>
    <t xml:space="preserve">CHAMFERING TOOL </t>
  </si>
  <si>
    <t xml:space="preserve">D I M E N S I O N              ( mm ) </t>
  </si>
  <si>
    <r>
      <t xml:space="preserve">PACKAGING    </t>
    </r>
    <r>
      <rPr>
        <sz val="8"/>
        <rFont val="Calibri"/>
        <family val="2"/>
        <charset val="238"/>
        <scheme val="minor"/>
      </rPr>
      <t>(box/BAG)</t>
    </r>
  </si>
  <si>
    <t>D I S C O U N T                   (%)</t>
  </si>
  <si>
    <t>P R I C E                        ( EUR)</t>
  </si>
  <si>
    <t>20</t>
  </si>
  <si>
    <t>25</t>
  </si>
  <si>
    <t>32</t>
  </si>
  <si>
    <t>40</t>
  </si>
  <si>
    <t>50</t>
  </si>
  <si>
    <t>63</t>
  </si>
  <si>
    <t>75</t>
  </si>
  <si>
    <t>90</t>
  </si>
  <si>
    <t>110</t>
  </si>
  <si>
    <t>125</t>
  </si>
  <si>
    <t>140</t>
  </si>
  <si>
    <t>160</t>
  </si>
  <si>
    <t>200</t>
  </si>
  <si>
    <t>225</t>
  </si>
  <si>
    <t>250</t>
  </si>
  <si>
    <t>315</t>
  </si>
  <si>
    <t>32/40x40</t>
  </si>
  <si>
    <t>32/40x50</t>
  </si>
  <si>
    <t>40/50x50</t>
  </si>
  <si>
    <t>50/63x63</t>
  </si>
  <si>
    <t>40/50 x 50</t>
  </si>
  <si>
    <t>50/63 x 63</t>
  </si>
  <si>
    <t>5011650L</t>
  </si>
  <si>
    <t>5011663L</t>
  </si>
  <si>
    <t>125/140</t>
  </si>
  <si>
    <t>200/225</t>
  </si>
  <si>
    <t>50 x 1/4"</t>
  </si>
  <si>
    <t>01101212030</t>
  </si>
  <si>
    <t>50 x 3/8"</t>
  </si>
  <si>
    <t>01101212016</t>
  </si>
  <si>
    <t>01101212017</t>
  </si>
  <si>
    <t>01101212018</t>
  </si>
  <si>
    <t>01101212019</t>
  </si>
  <si>
    <t>01101212023</t>
  </si>
  <si>
    <t>01101212024</t>
  </si>
  <si>
    <t>53P5050BP</t>
  </si>
  <si>
    <t>50 x 11/2"</t>
  </si>
  <si>
    <t>53P5052BP</t>
  </si>
  <si>
    <t>50 x 2"</t>
  </si>
  <si>
    <t>53P5063BP</t>
  </si>
  <si>
    <t>53P9040M</t>
  </si>
  <si>
    <t>50 mm</t>
  </si>
  <si>
    <t>53P9041M</t>
  </si>
  <si>
    <t>63 mm</t>
  </si>
  <si>
    <t>50/50/50/50/50/63</t>
  </si>
  <si>
    <t>50mm</t>
  </si>
  <si>
    <t>50/50/50/50/50/50</t>
  </si>
  <si>
    <t>63mm</t>
  </si>
  <si>
    <t>63/63/63/63/63/63</t>
  </si>
  <si>
    <t>E L B O W 90°</t>
  </si>
  <si>
    <t>C E M E N T x F</t>
  </si>
  <si>
    <t xml:space="preserve">E L B O W  90° </t>
  </si>
  <si>
    <t>F x F</t>
  </si>
  <si>
    <t xml:space="preserve"> WITH REINFORCED RING CEMENT x F</t>
  </si>
  <si>
    <t xml:space="preserve">CEMENT x M </t>
  </si>
  <si>
    <t>E L B O W   90° F/M/F</t>
  </si>
  <si>
    <t>B E N D  90°</t>
  </si>
  <si>
    <t>E L B O W   45°</t>
  </si>
  <si>
    <t>CEMENT x F x CEMENT</t>
  </si>
  <si>
    <t>T  E E  90°</t>
  </si>
  <si>
    <t>F x  F  x F</t>
  </si>
  <si>
    <t>C R O S S 90°</t>
  </si>
  <si>
    <t xml:space="preserve">R E D U C I N G  T E E  90° </t>
  </si>
  <si>
    <t>C O U P L I N G   ( S O C K E T)</t>
  </si>
  <si>
    <t>L O N G   S L E E V E  C O U P L I N G</t>
  </si>
  <si>
    <t xml:space="preserve">CEMENT X F </t>
  </si>
  <si>
    <t>R E I N F O R C E D  C O U P L I N G  ( S O C K E T)</t>
  </si>
  <si>
    <t>CEMENT x F</t>
  </si>
  <si>
    <t>R E D U C E R</t>
  </si>
  <si>
    <t>R E D U C E R  ( S H O R T)</t>
  </si>
  <si>
    <t xml:space="preserve">P P  P I P E   C L I P </t>
  </si>
  <si>
    <t xml:space="preserve">C L I P   F O R   P V C   P I P E   T Y P  A - O P E N E D </t>
  </si>
  <si>
    <t>C L I P   F O R   P V C   P I P E  T Y P  B - CLOSED</t>
  </si>
  <si>
    <t>F L A N G E</t>
  </si>
  <si>
    <t>B L I N D  F L A N G E</t>
  </si>
  <si>
    <t>C U P</t>
  </si>
  <si>
    <t>A D A P T O R</t>
  </si>
  <si>
    <t>CEMENT x M</t>
  </si>
  <si>
    <t>N I P P L E    R E D U C I N G</t>
  </si>
  <si>
    <t>N I P P L  E</t>
  </si>
  <si>
    <t>A D A P T E R  N I P P L E</t>
  </si>
  <si>
    <t xml:space="preserve">CEMENT X CEMENT X M </t>
  </si>
  <si>
    <t xml:space="preserve">S H O R T   R E D U C I N G    A D A P T E R </t>
  </si>
  <si>
    <t>M x F</t>
  </si>
  <si>
    <t>R E D U C I N G   N I P P L E</t>
  </si>
  <si>
    <t>U N I O N    C O N N E C T O R</t>
  </si>
  <si>
    <t xml:space="preserve">CEMENT JOINTING </t>
  </si>
  <si>
    <t>F  x F</t>
  </si>
  <si>
    <t>F x M</t>
  </si>
  <si>
    <t xml:space="preserve">CEMENT x  M </t>
  </si>
  <si>
    <t>CEMENT  x M</t>
  </si>
  <si>
    <t>SHORT REDUCERS M/F</t>
  </si>
  <si>
    <t>U N I O N  B R A S S  / P V C</t>
  </si>
  <si>
    <t>U N I O N  B R A S S   / P V C</t>
  </si>
  <si>
    <t xml:space="preserve">PVC/PE  U N I O N </t>
  </si>
  <si>
    <t>CEMENTS x PE BUTT WELDING</t>
  </si>
  <si>
    <t>U N I O N    C O N N E C T O R  3/3  W I T H   O  R I N G</t>
  </si>
  <si>
    <t>H O S E  N O Z Z L E S</t>
  </si>
  <si>
    <t>T A N K  A D A P T O R PVC</t>
  </si>
  <si>
    <t>C  O N I C  H O S E</t>
  </si>
  <si>
    <t xml:space="preserve">C O N I C   H O S E </t>
  </si>
  <si>
    <t>P V C   M A I N I F O L D S</t>
  </si>
  <si>
    <t>INCL. 2 GLUE PLUGS</t>
  </si>
  <si>
    <t xml:space="preserve">F L A T  G A S K E T  E V A </t>
  </si>
  <si>
    <t>E P O X Y   R E P A I R   S T I C K</t>
  </si>
  <si>
    <t xml:space="preserve">I P S - 3 0 0  </t>
  </si>
  <si>
    <t xml:space="preserve">R P S - 3 0 0  </t>
  </si>
  <si>
    <t>POLY MAX® HIGH TACK EXPRESS</t>
  </si>
  <si>
    <t>PVC  C E M E N T  UNI - 100</t>
  </si>
  <si>
    <t>250 ml bottle +special brush</t>
  </si>
  <si>
    <t>5 000 ml tin  pressure lid</t>
  </si>
  <si>
    <t>250ml bottle + special brush</t>
  </si>
  <si>
    <t>500ml bottle + special brush</t>
  </si>
  <si>
    <t>500 ml  tin</t>
  </si>
  <si>
    <t>1 000 ml  tin</t>
  </si>
  <si>
    <t>bottle 1 000 ml</t>
  </si>
  <si>
    <t>PE  /  PP  /  PVDF  /  PB   C L A N E R</t>
  </si>
  <si>
    <t>PVC, PVC-C &amp; ABS  C L E A N E R</t>
  </si>
  <si>
    <t xml:space="preserve">PE  C L E A N E R  W I P E S </t>
  </si>
  <si>
    <t>PVC   C E M E N T  WDF - 05</t>
  </si>
  <si>
    <t>M X M</t>
  </si>
  <si>
    <t>CABLE SAW</t>
  </si>
  <si>
    <t>F I B R E   S E A L</t>
  </si>
  <si>
    <t>KOLMAT® FIBRE SEAL  12mm x 15m</t>
  </si>
  <si>
    <t>FORPVC, PVC-C, PP and PE PIPE 90 cm</t>
  </si>
  <si>
    <t>cleaner wipes 100 pcs</t>
  </si>
  <si>
    <t xml:space="preserve">welding wipes of 150  pcs (90% etanol) </t>
  </si>
  <si>
    <t>reducing inserts diam. 140</t>
  </si>
  <si>
    <t>reducing inserts diam. 160</t>
  </si>
  <si>
    <t>reducing inserts diam. 180</t>
  </si>
  <si>
    <t>reducing inserts diam. 200</t>
  </si>
  <si>
    <t>for diam. 20-63, 4 reducing inserts diam. 20-25-32-40-50 mm</t>
  </si>
  <si>
    <t>for diam. 20-125, 4 reducing inserts diam. 20-25-32-40-50-63-75-90-110 mm</t>
  </si>
  <si>
    <t>for diam. 225</t>
  </si>
  <si>
    <t>F I X I N G   P I P E  C L A M P S</t>
  </si>
  <si>
    <t xml:space="preserve">     0 5  &gt;  W E L D I N G    U N I T S   A N D   A C C E S S O R I E S</t>
  </si>
  <si>
    <t>Superclamp straight 16-20-25-32-40-50-63mm</t>
  </si>
  <si>
    <t>C0108116</t>
  </si>
  <si>
    <t>C0108117</t>
  </si>
  <si>
    <t>Superclamp universal 16-20-25-32-40-50-63mm (New Type Mk2)</t>
  </si>
  <si>
    <t>Service saddle outlet clamp 16-20-25-32mm kit (elbow/straight)</t>
  </si>
  <si>
    <t>Service saddle outlet clamp c/w 63mm jaws 90°  Elbow</t>
  </si>
  <si>
    <t>Service saddle outlet clamp jawset 90mm for straight coupler (4 pcs)</t>
  </si>
  <si>
    <t xml:space="preserve">ALIGNING CLAMPS WITH CENTRAL MOVEABLE JOINT </t>
  </si>
  <si>
    <t>Hydraulic for Ø 50-160 mm</t>
  </si>
  <si>
    <t>Hydraulic for Ø 63-250 mm</t>
  </si>
  <si>
    <t>Hydraulic for Ø 90-315 mm</t>
  </si>
  <si>
    <t>TE 160 incl. reducing inserts  Ø 50-160 mm</t>
  </si>
  <si>
    <t>TE 250 incl. reducing inserts  Ø 75-250 mm</t>
  </si>
  <si>
    <t>TE 315 incl. reducing inserts  Ø 90-315 mm</t>
  </si>
  <si>
    <t xml:space="preserve">B U T T F U S I O N   W E L D I N G   U N I T S </t>
  </si>
  <si>
    <t xml:space="preserve">A C C E S S O R I E S  A N D  T O O L  I N G </t>
  </si>
  <si>
    <t>manual pipe cutter for diam. 20 - 63 mm</t>
  </si>
  <si>
    <t>manual pipe cutter for diam. 50 - 125 mm</t>
  </si>
  <si>
    <t>manual pipe cutter for diam. 110 - 160 mm</t>
  </si>
  <si>
    <t>17810200PP</t>
  </si>
  <si>
    <t>17810225PP</t>
  </si>
  <si>
    <t>17810250PP</t>
  </si>
  <si>
    <t>17810280PP</t>
  </si>
  <si>
    <t>17810315PP</t>
  </si>
  <si>
    <t>17810355PP</t>
  </si>
  <si>
    <t>17810400PP</t>
  </si>
  <si>
    <t xml:space="preserve">E L B O W   90°  F O R  P O P - U P </t>
  </si>
  <si>
    <t xml:space="preserve">E L B O W    90° </t>
  </si>
  <si>
    <t>01101212029</t>
  </si>
  <si>
    <t xml:space="preserve">cleaner wipes - tube of 150        (90% etanol) </t>
  </si>
  <si>
    <t>425 g  tube</t>
  </si>
  <si>
    <t>for diam. 140-630 mm, with belt</t>
  </si>
  <si>
    <t>E L B O W   45°  F/M/F</t>
  </si>
  <si>
    <t>T  E E   90°</t>
  </si>
  <si>
    <t>V5150020PVC</t>
  </si>
  <si>
    <t>V5150025PVC</t>
  </si>
  <si>
    <t>V5150032PVC</t>
  </si>
  <si>
    <t>V5150040PVC</t>
  </si>
  <si>
    <t>V5150050PVC</t>
  </si>
  <si>
    <t>V5150063PVC</t>
  </si>
  <si>
    <t>with stub ends</t>
  </si>
  <si>
    <t xml:space="preserve">BALL VALVE  </t>
  </si>
  <si>
    <t>stub end  x M</t>
  </si>
  <si>
    <t>167162518C</t>
  </si>
  <si>
    <t>25 x 18 mm</t>
  </si>
  <si>
    <t>167162522C</t>
  </si>
  <si>
    <t>25 x 22 mm</t>
  </si>
  <si>
    <t>167163222C</t>
  </si>
  <si>
    <t>32 x 22 mm</t>
  </si>
  <si>
    <t>167163228C</t>
  </si>
  <si>
    <t>32 x 28 mm</t>
  </si>
  <si>
    <t>COUPLING  COPPER / PE</t>
  </si>
  <si>
    <t>PN16</t>
  </si>
  <si>
    <t>53P5020BM</t>
  </si>
  <si>
    <t>53P5025BM</t>
  </si>
  <si>
    <t>53P5032BM</t>
  </si>
  <si>
    <t>53P5040BM</t>
  </si>
  <si>
    <t>53P5050BM</t>
  </si>
  <si>
    <t>53P5063BM</t>
  </si>
  <si>
    <t>53P2020BF</t>
  </si>
  <si>
    <t>53P2025BF</t>
  </si>
  <si>
    <t>53P2032BF</t>
  </si>
  <si>
    <t>53P2040BF</t>
  </si>
  <si>
    <t>53P2050BF</t>
  </si>
  <si>
    <t>53P2063BF</t>
  </si>
  <si>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  <r>
      <rPr>
        <b/>
        <sz val="10"/>
        <rFont val="Calibri"/>
        <family val="2"/>
        <charset val="238"/>
        <scheme val="minor"/>
      </rPr>
      <t xml:space="preserve"> x </t>
    </r>
    <r>
      <rPr>
        <b/>
        <sz val="11"/>
        <rFont val="Calibri"/>
        <family val="2"/>
        <charset val="238"/>
        <scheme val="minor"/>
      </rPr>
      <t>F</t>
    </r>
    <r>
      <rPr>
        <sz val="9"/>
        <rFont val="Calibri"/>
        <family val="2"/>
        <charset val="238"/>
        <scheme val="minor"/>
      </rPr>
      <t>/M</t>
    </r>
  </si>
  <si>
    <t>25/32 x 20/25</t>
  </si>
  <si>
    <t>32/40 x 20/25</t>
  </si>
  <si>
    <t>32/40 x 25/40</t>
  </si>
  <si>
    <t>40/50 x 25/32</t>
  </si>
  <si>
    <t>40/50 x 32/40</t>
  </si>
  <si>
    <t>50/63 x 32/40</t>
  </si>
  <si>
    <t>50/63 x 40/50</t>
  </si>
  <si>
    <t>63/75 x 50</t>
  </si>
  <si>
    <t>75/90 x 50</t>
  </si>
  <si>
    <t>75/90 x 63</t>
  </si>
  <si>
    <t>90/110 x 63/75</t>
  </si>
  <si>
    <t>90/110 x 75/90</t>
  </si>
  <si>
    <t>110/125 x 63</t>
  </si>
  <si>
    <t>110/125 x 75</t>
  </si>
  <si>
    <t>110/125 x 90</t>
  </si>
  <si>
    <t>125/140 x 63/75</t>
  </si>
  <si>
    <t>125/140 x 75/90</t>
  </si>
  <si>
    <t>125/140 x 90/110</t>
  </si>
  <si>
    <t>125/140 x 110/125</t>
  </si>
  <si>
    <t>140/160 x 75/90</t>
  </si>
  <si>
    <t>140/160 x 90/110</t>
  </si>
  <si>
    <t>140/160 x 110/125</t>
  </si>
  <si>
    <t>140/160 x 125</t>
  </si>
  <si>
    <t>160 x 75/90</t>
  </si>
  <si>
    <t>160 x 90/100</t>
  </si>
  <si>
    <t>160 x 110/125</t>
  </si>
  <si>
    <t>160 x 125/140</t>
  </si>
  <si>
    <t>200/225 x 110</t>
  </si>
  <si>
    <t>200/225 x 125</t>
  </si>
  <si>
    <t>200/225 x 140</t>
  </si>
  <si>
    <t>200/225 x 160</t>
  </si>
  <si>
    <t>CHAMFERING TOOL (cascading)</t>
  </si>
  <si>
    <t>75 - 110 mm</t>
  </si>
  <si>
    <t xml:space="preserve"> C H E C K   V A L V E </t>
  </si>
  <si>
    <t xml:space="preserve">W A F E R </t>
  </si>
  <si>
    <t>101PEMARKER</t>
  </si>
  <si>
    <t>PE marker CLEVELINGS (silver)</t>
  </si>
  <si>
    <t xml:space="preserve">I N S E R T   S L E E V E </t>
  </si>
  <si>
    <t>G R I P  S P L I T   R I N G</t>
  </si>
  <si>
    <t>O  - R I N G   ( E P D M  )</t>
  </si>
  <si>
    <t>17810450PP</t>
  </si>
  <si>
    <t>17810500PP</t>
  </si>
  <si>
    <t>17810560PP</t>
  </si>
  <si>
    <t>17810630PP</t>
  </si>
  <si>
    <t>pipescraper d. 20 EURO-DRILL</t>
  </si>
  <si>
    <t>pipescraper d. 25 EURO-DRILL</t>
  </si>
  <si>
    <t>pipescraper d. 32 EURO-DRILL</t>
  </si>
  <si>
    <t>pipescraper d. 40 EURO-DRILL</t>
  </si>
  <si>
    <t>pipescraper d. 50 EURO-DRILL</t>
  </si>
  <si>
    <t>pipescraper d. 63 EURO-DRILL</t>
  </si>
  <si>
    <t>C0461229</t>
  </si>
  <si>
    <t xml:space="preserve">plastic pipe cutter 110 -200 mm       </t>
  </si>
  <si>
    <t>Polyvalent unit PEGASUS HC                                  20 mm - 1000 mm</t>
  </si>
  <si>
    <t>pipe scraper for diam.  125 - 400 mm</t>
  </si>
  <si>
    <t>ESPIROPOOL  P R O T E C T ®</t>
  </si>
  <si>
    <t>EP583051</t>
  </si>
  <si>
    <t>EP583063</t>
  </si>
  <si>
    <r>
      <t>On</t>
    </r>
    <r>
      <rPr>
        <b/>
        <sz val="13"/>
        <rFont val="Calibri"/>
        <family val="2"/>
        <charset val="238"/>
        <scheme val="minor"/>
      </rPr>
      <t xml:space="preserve"> www.clevelings.cz/en/downloads</t>
    </r>
    <r>
      <rPr>
        <sz val="13"/>
        <rFont val="Calibri"/>
        <family val="2"/>
        <charset val="238"/>
        <scheme val="minor"/>
      </rPr>
      <t xml:space="preserve"> </t>
    </r>
  </si>
  <si>
    <t xml:space="preserve">you can find instructional video of the correct </t>
  </si>
  <si>
    <t xml:space="preserve">assembly procedure when gluing PVC-U. </t>
  </si>
  <si>
    <t>51210020B</t>
  </si>
  <si>
    <t>51210025B</t>
  </si>
  <si>
    <t>51210026B</t>
  </si>
  <si>
    <t xml:space="preserve">P V C - U   W A L L   E L B O W </t>
  </si>
  <si>
    <t>our instructional video of the assembly procedure</t>
  </si>
  <si>
    <r>
      <t>On</t>
    </r>
    <r>
      <rPr>
        <b/>
        <sz val="12"/>
        <rFont val="Calibri"/>
        <family val="2"/>
        <charset val="238"/>
        <scheme val="minor"/>
      </rPr>
      <t xml:space="preserve"> www.clevelings.cz/en/downloads</t>
    </r>
    <r>
      <rPr>
        <sz val="12"/>
        <rFont val="Calibri"/>
        <family val="2"/>
        <charset val="238"/>
        <scheme val="minor"/>
      </rPr>
      <t xml:space="preserve"> you can find</t>
    </r>
  </si>
  <si>
    <t>of PP compressiom fittings ELYSEE.</t>
  </si>
  <si>
    <t>60 x 25</t>
  </si>
  <si>
    <t>32 x  1 1/4</t>
  </si>
  <si>
    <t>BH580032</t>
  </si>
  <si>
    <t>BH580038</t>
  </si>
  <si>
    <t>BH583808</t>
  </si>
  <si>
    <t>BH583810</t>
  </si>
  <si>
    <t>BH583812</t>
  </si>
  <si>
    <t>BH583815</t>
  </si>
  <si>
    <t>BH580138</t>
  </si>
  <si>
    <t>BH580151</t>
  </si>
  <si>
    <t xml:space="preserve">SWIMING POOL PVC HOSE </t>
  </si>
  <si>
    <r>
      <t xml:space="preserve">PVC SWIMING POOL floating, sectionable, </t>
    </r>
    <r>
      <rPr>
        <b/>
        <sz val="10"/>
        <rFont val="Calibri"/>
        <family val="2"/>
        <charset val="238"/>
        <scheme val="minor"/>
      </rPr>
      <t>32 mm</t>
    </r>
    <r>
      <rPr>
        <sz val="10"/>
        <rFont val="Calibri"/>
        <family val="2"/>
        <charset val="238"/>
        <scheme val="minor"/>
      </rPr>
      <t>; blue color,  packaging 50 m</t>
    </r>
  </si>
  <si>
    <r>
      <t xml:space="preserve">PVC SWIMING POOL floating, sectionable, </t>
    </r>
    <r>
      <rPr>
        <b/>
        <sz val="10"/>
        <rFont val="Calibri"/>
        <family val="2"/>
        <charset val="238"/>
        <scheme val="minor"/>
      </rPr>
      <t>38 mm</t>
    </r>
    <r>
      <rPr>
        <sz val="10"/>
        <rFont val="Calibri"/>
        <family val="2"/>
        <charset val="238"/>
        <scheme val="minor"/>
      </rPr>
      <t>; blue color,  packaging 50 m</t>
    </r>
  </si>
  <si>
    <t>PVC SWIMING POOL diam. 38 mm; packing  8 m</t>
  </si>
  <si>
    <t>PVC SWIMING POOL diam. 38 mm; packing  10 m</t>
  </si>
  <si>
    <t>PVC SWIMING POOL diam. 38 mm; packing  12 m</t>
  </si>
  <si>
    <t>PVC SWIMING POOL diam. 38 mm; packing  15 m</t>
  </si>
  <si>
    <r>
      <t>PVC SWIMING POOL floating, Highly resistant; diam.</t>
    </r>
    <r>
      <rPr>
        <b/>
        <sz val="10"/>
        <rFont val="Calibri"/>
        <family val="2"/>
        <charset val="238"/>
        <scheme val="minor"/>
      </rPr>
      <t xml:space="preserve"> 38 mm</t>
    </r>
    <r>
      <rPr>
        <sz val="10"/>
        <rFont val="Calibri"/>
        <family val="2"/>
        <charset val="238"/>
        <scheme val="minor"/>
      </rPr>
      <t>; professional solution; blue</t>
    </r>
  </si>
  <si>
    <r>
      <t>PVC SWIMING POOL floating, Highly resistant; diam.</t>
    </r>
    <r>
      <rPr>
        <b/>
        <sz val="10"/>
        <rFont val="Calibri"/>
        <family val="2"/>
        <charset val="238"/>
        <scheme val="minor"/>
      </rPr>
      <t xml:space="preserve"> 51 mm</t>
    </r>
    <r>
      <rPr>
        <sz val="10"/>
        <rFont val="Calibri"/>
        <family val="2"/>
        <charset val="238"/>
        <scheme val="minor"/>
      </rPr>
      <t>; professional solution; blue</t>
    </r>
  </si>
  <si>
    <t>H I D R O T U B O ®</t>
  </si>
  <si>
    <t>BLUEBOX2.0WS</t>
  </si>
  <si>
    <t>KH (Rd) 0,75m</t>
  </si>
  <si>
    <t>KH (Rd) 1 m</t>
  </si>
  <si>
    <t>KH (Rd) 1,25 m</t>
  </si>
  <si>
    <t>KH (Rd) 1,5 m</t>
  </si>
  <si>
    <t>KH (Rd) 0,7-1,0 m</t>
  </si>
  <si>
    <t>KH (Rd) 0,9-1,3 m</t>
  </si>
  <si>
    <t>KH (Rd) 1,1-1,6 m</t>
  </si>
  <si>
    <t>KH (Rd) 1,3-1,9 m</t>
  </si>
  <si>
    <t>KH (Rd) 1,7-2,5 m</t>
  </si>
  <si>
    <t>Polyvalent BLUEBOX 1.0                            20 mm - 160 mm with scanner</t>
  </si>
  <si>
    <t>GROUND SET</t>
  </si>
  <si>
    <t>for EUROSTANDARD</t>
  </si>
  <si>
    <t>FIXED ROD</t>
  </si>
  <si>
    <t>TELESCOPIC ROD</t>
  </si>
  <si>
    <t>On request, we do not price ground sets in both versions for fittings from other manufacturers</t>
  </si>
  <si>
    <t>Sealing compound for sealing threaded joints</t>
  </si>
  <si>
    <t>SOLDERING FLUX   S-39®</t>
  </si>
  <si>
    <t>Universal soldering flux without acids - 320 ml</t>
  </si>
  <si>
    <t>Two component epoxy repair stick - 114 g</t>
  </si>
  <si>
    <t>Invisible mineral surface impregnation for absorbent porous surfaces - 5 l</t>
  </si>
  <si>
    <t>Transparent surface treatment for surface restoration with hydrofobic technology - 500 ml</t>
  </si>
  <si>
    <t>Mounting adhesive with very high initial bond strenght - 6 pieces</t>
  </si>
  <si>
    <t>Connection control key for underground sets</t>
  </si>
  <si>
    <t>Universal two-piece control key</t>
  </si>
  <si>
    <t>Y - PIECE  long  PN16</t>
  </si>
  <si>
    <t xml:space="preserve">Universal Sealant  </t>
  </si>
  <si>
    <t xml:space="preserve">T R A N S P A R E N T  </t>
  </si>
  <si>
    <t>00/00/00</t>
  </si>
  <si>
    <t>Polyvalent BLUEBOX 1.0                            20 mm - 160 mm with wireless scanner</t>
  </si>
  <si>
    <t>Polyvalent BLUEBOX 2.0                           20 mm - 400 mm with wireless scanner and memory</t>
  </si>
  <si>
    <t>Polyvalent unit EURO JUNIOR                                20 mm - 160 mm with memory</t>
  </si>
  <si>
    <t>Polyvalent unit  EURO MIDI                                   20 mm - 400 mm with memory</t>
  </si>
  <si>
    <t>Polyvalent unit  EURO MAXI                                    20 mm - 630 mm with memory</t>
  </si>
  <si>
    <r>
      <t xml:space="preserve">C L E V E L I N G S   P R I C E L I S T  2026 ( E U R </t>
    </r>
    <r>
      <rPr>
        <b/>
        <sz val="8"/>
        <color theme="1"/>
        <rFont val="Calibri"/>
        <family val="2"/>
        <charset val="238"/>
        <scheme val="minor"/>
      </rPr>
      <t>without VAT</t>
    </r>
    <r>
      <rPr>
        <b/>
        <sz val="14"/>
        <color theme="1"/>
        <rFont val="Calibri"/>
        <family val="2"/>
        <charset val="238"/>
        <scheme val="minor"/>
      </rPr>
      <t xml:space="preserve"> )  -  E N G L I S H  V E R S I O N  </t>
    </r>
  </si>
  <si>
    <t>109166332V</t>
  </si>
  <si>
    <t xml:space="preserve">63 x 32 </t>
  </si>
  <si>
    <t>25216025B</t>
  </si>
  <si>
    <t>V5173075</t>
  </si>
  <si>
    <t>V5173160</t>
  </si>
  <si>
    <t>01611131012M</t>
  </si>
  <si>
    <t>01611131034M</t>
  </si>
  <si>
    <t>01611131100M</t>
  </si>
  <si>
    <t>01611131114M</t>
  </si>
  <si>
    <t>01611131150M</t>
  </si>
  <si>
    <t>01611131200M</t>
  </si>
  <si>
    <t>01611131012F</t>
  </si>
  <si>
    <t>01611131034F</t>
  </si>
  <si>
    <t>01611131100F</t>
  </si>
  <si>
    <t>01611131114F</t>
  </si>
  <si>
    <t>01611131150F</t>
  </si>
  <si>
    <t>01611131200F</t>
  </si>
  <si>
    <t>1 1/2" x   2"</t>
  </si>
  <si>
    <t xml:space="preserve">on reguest </t>
  </si>
  <si>
    <t>16 - 40 mm</t>
  </si>
  <si>
    <t>NTZWUN32160</t>
  </si>
  <si>
    <t>NTZWUN63400</t>
  </si>
  <si>
    <t>PS-180 / PS-400</t>
  </si>
  <si>
    <t>RTC - 315 / RTC -500</t>
  </si>
  <si>
    <t>škrabka PE potrubí pro průměry                250 - 800 mm</t>
  </si>
  <si>
    <t>ZHCN CNC AUTOMAT</t>
  </si>
  <si>
    <t>ZHCN-160 CNC</t>
  </si>
  <si>
    <t>ZHCN-250 CNC</t>
  </si>
  <si>
    <t>ZHCN-315 CNC</t>
  </si>
  <si>
    <t>ZHCN-400 CNC</t>
  </si>
  <si>
    <t>ZHCN-630 CNC</t>
  </si>
  <si>
    <t>NTTENT</t>
  </si>
  <si>
    <t>rotary scraper Ø 32-160 mm incl. protective packaging</t>
  </si>
  <si>
    <t>rotary scraper Ø 63-400 mm incl. protective packaging</t>
  </si>
  <si>
    <t>pipe scraper for diam. 75 - 315 mm</t>
  </si>
  <si>
    <t>pipe scraper for diam. 180 - 500 mm</t>
  </si>
  <si>
    <t xml:space="preserve">clamp liner set 180-160 (4 ks)
</t>
  </si>
  <si>
    <t>fully automatic Ø 50-160 mm</t>
  </si>
  <si>
    <t>fully automatic Ø 63-250 mm</t>
  </si>
  <si>
    <t>fully automatic Ø 90-315 mm</t>
  </si>
  <si>
    <t>fully automatic Ø 110-400 mm</t>
  </si>
  <si>
    <t>fully automatic Ø 355-630 mm</t>
  </si>
  <si>
    <t>Quick-folding protective tent</t>
  </si>
  <si>
    <t>( WATER / GAS )</t>
  </si>
  <si>
    <t>H D P E   B A L L   V A L V E</t>
  </si>
  <si>
    <t>WITHOUT GROUND KIT</t>
  </si>
  <si>
    <t>BLUEBOX1.0WS</t>
  </si>
  <si>
    <t>P O L Y V A L E N T    B L U E B O X   1.0</t>
  </si>
  <si>
    <t>P O L Y V A L E N T   B L U E B O X   2.0</t>
  </si>
  <si>
    <t>P O L Y V A L E N T   E U R O   J U N I O R</t>
  </si>
  <si>
    <t>P O L Y V A L E N T   E U R O   M I D I</t>
  </si>
  <si>
    <t xml:space="preserve">P O L Y V A L E N T   E U R O   M A X I </t>
  </si>
  <si>
    <t xml:space="preserve">P O L Y V A L E N T   P E G A S U S   H C   </t>
  </si>
  <si>
    <t>ROTARY SCRAPING TOOL Ø32-160</t>
  </si>
  <si>
    <t>ROTARY SCRAPING TOOL  Ø63-400</t>
  </si>
  <si>
    <t>PIPE SCRAPER EURO-DRILL</t>
  </si>
  <si>
    <t>PE  /  PP  /  PVDF  /  PB   C L E A N E R</t>
  </si>
  <si>
    <r>
      <rPr>
        <b/>
        <sz val="10"/>
        <color theme="1"/>
        <rFont val="Calibri"/>
        <family val="2"/>
        <charset val="238"/>
        <scheme val="minor"/>
      </rPr>
      <t>e-mails:</t>
    </r>
    <r>
      <rPr>
        <sz val="10"/>
        <color theme="1"/>
        <rFont val="Calibri"/>
        <family val="2"/>
        <charset val="238"/>
        <scheme val="minor"/>
      </rPr>
      <t xml:space="preserve"> petra@clevelings.cz     petra.z@clevelings.cz     info@clevelings.cz    michaela@clevelings.cz</t>
    </r>
  </si>
  <si>
    <t>FLANGE ADAPTOR COMPLETE SET</t>
  </si>
  <si>
    <t xml:space="preserve">GLOBAL COUPLINGS  </t>
  </si>
  <si>
    <t>A D A P T E R   N I P P L E</t>
  </si>
  <si>
    <t xml:space="preserve">K N I F E   D U M P E R </t>
  </si>
  <si>
    <t>"T" CHECK VALVES</t>
  </si>
  <si>
    <t>WITH TRANSPARENT CAP</t>
  </si>
  <si>
    <t>BLUEBOX1.0</t>
  </si>
  <si>
    <t>( c o m p o s e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</si>
</sst>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[$€-1]"/>
    <numFmt numFmtId="167" formatCode="#,##0\ &quot;Kč&quot;"/>
    <numFmt numFmtId="168" formatCode="_-* #,##0.00\ [$€-1]_-;\-* #,##0.00\ [$€-1]_-;_-* &quot;-&quot;??\ [$€-1]_-"/>
    <numFmt numFmtId="169" formatCode="_-* #,##0.00\ [$Kč-405]_-;\-* #,##0.00\ [$Kč-405]_-;_-* &quot;-&quot;??\ [$Kč-405]_-;_-@_-"/>
    <numFmt numFmtId="170" formatCode="#,##0\ [$€-1];[Red]\-#,##0\ [$€-1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indexed="18"/>
      <name val="Calibri"/>
      <family val="2"/>
      <charset val="238"/>
      <scheme val="minor"/>
    </font>
    <font>
      <b/>
      <sz val="10"/>
      <color rgb="FF16A7DB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1"/>
      <name val="Ariel"/>
      <charset val="238"/>
    </font>
    <font>
      <b/>
      <sz val="11"/>
      <color theme="1"/>
      <name val="Ariel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  <font>
      <sz val="10"/>
      <color theme="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vertAlign val="superscript"/>
      <sz val="8.5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292C32"/>
      <name val="Open Sans"/>
      <family val="2"/>
    </font>
    <font>
      <b/>
      <sz val="24"/>
      <color rgb="FFFFFFFF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double">
        <color theme="0"/>
      </bottom>
      <diagonal/>
    </border>
    <border>
      <left/>
      <right style="hair">
        <color indexed="64"/>
      </right>
      <top/>
      <bottom/>
      <diagonal/>
    </border>
    <border>
      <left style="hair">
        <color theme="0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7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2" fontId="16" fillId="0" borderId="0"/>
    <xf numFmtId="9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9" fontId="19" fillId="0" borderId="0" applyFont="0" applyFill="0" applyBorder="0" applyAlignment="0" applyProtection="0"/>
    <xf numFmtId="2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3" fillId="0" borderId="0"/>
    <xf numFmtId="0" fontId="13" fillId="0" borderId="0"/>
    <xf numFmtId="9" fontId="13" fillId="0" borderId="0" applyFont="0" applyFill="0" applyBorder="0" applyAlignment="0" applyProtection="0"/>
    <xf numFmtId="0" fontId="21" fillId="0" borderId="0"/>
    <xf numFmtId="168" fontId="25" fillId="0" borderId="0" applyFont="0" applyFill="0" applyBorder="0" applyAlignment="0" applyProtection="0"/>
    <xf numFmtId="0" fontId="26" fillId="0" borderId="0"/>
    <xf numFmtId="0" fontId="27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8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0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207">
    <xf numFmtId="0" fontId="0" fillId="0" borderId="0" xfId="0"/>
    <xf numFmtId="0" fontId="33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2" fontId="36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9" fillId="0" borderId="0" xfId="0" applyFont="1"/>
    <xf numFmtId="0" fontId="29" fillId="2" borderId="0" xfId="8" applyFont="1" applyFill="1" applyAlignment="1">
      <alignment horizontal="center"/>
    </xf>
    <xf numFmtId="0" fontId="36" fillId="0" borderId="0" xfId="0" applyFont="1"/>
    <xf numFmtId="165" fontId="29" fillId="0" borderId="0" xfId="0" applyNumberFormat="1" applyFont="1"/>
    <xf numFmtId="0" fontId="32" fillId="2" borderId="0" xfId="0" applyFont="1" applyFill="1" applyAlignment="1">
      <alignment horizontal="left"/>
    </xf>
    <xf numFmtId="2" fontId="32" fillId="0" borderId="0" xfId="0" applyNumberFormat="1" applyFont="1" applyAlignment="1">
      <alignment horizontal="center"/>
    </xf>
    <xf numFmtId="9" fontId="29" fillId="0" borderId="0" xfId="3" applyFont="1" applyFill="1" applyBorder="1" applyAlignment="1">
      <alignment horizontal="center"/>
    </xf>
    <xf numFmtId="2" fontId="29" fillId="0" borderId="0" xfId="0" applyNumberFormat="1" applyFont="1"/>
    <xf numFmtId="2" fontId="30" fillId="0" borderId="0" xfId="0" applyNumberFormat="1" applyFont="1"/>
    <xf numFmtId="169" fontId="29" fillId="0" borderId="0" xfId="3" applyNumberFormat="1" applyFont="1" applyFill="1" applyBorder="1" applyAlignment="1">
      <alignment horizontal="center"/>
    </xf>
    <xf numFmtId="0" fontId="29" fillId="3" borderId="3" xfId="0" applyFont="1" applyFill="1" applyBorder="1"/>
    <xf numFmtId="0" fontId="32" fillId="3" borderId="1" xfId="0" applyFont="1" applyFill="1" applyBorder="1" applyAlignment="1">
      <alignment horizontal="left"/>
    </xf>
    <xf numFmtId="0" fontId="29" fillId="0" borderId="3" xfId="0" applyFont="1" applyBorder="1"/>
    <xf numFmtId="0" fontId="32" fillId="2" borderId="1" xfId="0" applyFont="1" applyFill="1" applyBorder="1" applyAlignment="1">
      <alignment horizontal="left"/>
    </xf>
    <xf numFmtId="9" fontId="29" fillId="0" borderId="0" xfId="3" applyFont="1" applyBorder="1" applyAlignment="1">
      <alignment horizontal="center"/>
    </xf>
    <xf numFmtId="0" fontId="32" fillId="2" borderId="2" xfId="0" applyFont="1" applyFill="1" applyBorder="1" applyAlignment="1">
      <alignment horizontal="left"/>
    </xf>
    <xf numFmtId="0" fontId="29" fillId="0" borderId="1" xfId="0" applyFont="1" applyBorder="1"/>
    <xf numFmtId="4" fontId="35" fillId="0" borderId="0" xfId="0" applyNumberFormat="1" applyFont="1"/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29" fillId="3" borderId="0" xfId="0" applyFont="1" applyFill="1" applyAlignment="1">
      <alignment horizontal="center"/>
    </xf>
    <xf numFmtId="2" fontId="29" fillId="3" borderId="0" xfId="0" applyNumberFormat="1" applyFont="1" applyFill="1" applyAlignment="1">
      <alignment horizontal="center"/>
    </xf>
    <xf numFmtId="0" fontId="30" fillId="0" borderId="0" xfId="0" applyFont="1"/>
    <xf numFmtId="0" fontId="41" fillId="0" borderId="0" xfId="17" applyFont="1" applyAlignment="1">
      <alignment horizontal="left" vertical="center"/>
    </xf>
    <xf numFmtId="0" fontId="29" fillId="2" borderId="0" xfId="8" applyFont="1" applyFill="1" applyAlignment="1">
      <alignment horizontal="center" wrapText="1"/>
    </xf>
    <xf numFmtId="0" fontId="29" fillId="0" borderId="0" xfId="8" applyFont="1" applyAlignment="1">
      <alignment horizontal="center"/>
    </xf>
    <xf numFmtId="1" fontId="29" fillId="2" borderId="0" xfId="8" applyNumberFormat="1" applyFont="1" applyFill="1" applyAlignment="1">
      <alignment horizontal="center"/>
    </xf>
    <xf numFmtId="0" fontId="30" fillId="2" borderId="0" xfId="8" applyFont="1" applyFill="1" applyAlignment="1">
      <alignment horizontal="center"/>
    </xf>
    <xf numFmtId="0" fontId="29" fillId="0" borderId="0" xfId="0" applyFont="1" applyAlignment="1">
      <alignment vertical="center"/>
    </xf>
    <xf numFmtId="0" fontId="32" fillId="0" borderId="2" xfId="0" applyFont="1" applyBorder="1" applyAlignment="1">
      <alignment horizontal="left"/>
    </xf>
    <xf numFmtId="2" fontId="36" fillId="0" borderId="0" xfId="0" applyNumberFormat="1" applyFont="1"/>
    <xf numFmtId="0" fontId="32" fillId="0" borderId="1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2" fontId="36" fillId="2" borderId="0" xfId="2" applyFont="1" applyFill="1" applyAlignment="1">
      <alignment horizontal="center" vertical="center" shrinkToFit="1"/>
    </xf>
    <xf numFmtId="0" fontId="32" fillId="2" borderId="3" xfId="0" applyFont="1" applyFill="1" applyBorder="1" applyAlignment="1">
      <alignment horizontal="left"/>
    </xf>
    <xf numFmtId="0" fontId="29" fillId="3" borderId="0" xfId="0" applyFont="1" applyFill="1"/>
    <xf numFmtId="0" fontId="33" fillId="3" borderId="0" xfId="0" applyFont="1" applyFill="1"/>
    <xf numFmtId="0" fontId="33" fillId="0" borderId="0" xfId="0" applyFont="1"/>
    <xf numFmtId="0" fontId="32" fillId="3" borderId="1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left"/>
    </xf>
    <xf numFmtId="0" fontId="29" fillId="3" borderId="1" xfId="0" applyFont="1" applyFill="1" applyBorder="1"/>
    <xf numFmtId="0" fontId="29" fillId="0" borderId="0" xfId="0" applyFont="1" applyAlignment="1">
      <alignment horizontal="left" indent="1"/>
    </xf>
    <xf numFmtId="0" fontId="29" fillId="3" borderId="2" xfId="0" applyFont="1" applyFill="1" applyBorder="1"/>
    <xf numFmtId="0" fontId="32" fillId="3" borderId="3" xfId="0" applyFont="1" applyFill="1" applyBorder="1" applyAlignment="1">
      <alignment horizontal="left"/>
    </xf>
    <xf numFmtId="1" fontId="36" fillId="0" borderId="0" xfId="0" applyNumberFormat="1" applyFont="1" applyAlignment="1">
      <alignment horizontal="center" vertical="center" wrapText="1"/>
    </xf>
    <xf numFmtId="2" fontId="36" fillId="0" borderId="0" xfId="7" applyFont="1" applyAlignment="1">
      <alignment horizontal="center" vertical="center" shrinkToFit="1"/>
    </xf>
    <xf numFmtId="0" fontId="29" fillId="3" borderId="1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5" fillId="0" borderId="3" xfId="0" applyFont="1" applyBorder="1" applyAlignment="1">
      <alignment horizontal="center"/>
    </xf>
    <xf numFmtId="2" fontId="29" fillId="3" borderId="4" xfId="0" applyNumberFormat="1" applyFont="1" applyFill="1" applyBorder="1"/>
    <xf numFmtId="0" fontId="33" fillId="3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5" borderId="3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vertical="center" wrapText="1"/>
    </xf>
    <xf numFmtId="0" fontId="35" fillId="3" borderId="1" xfId="17" applyFont="1" applyFill="1" applyBorder="1" applyAlignment="1">
      <alignment horizontal="center" vertical="center" wrapText="1"/>
    </xf>
    <xf numFmtId="0" fontId="30" fillId="0" borderId="0" xfId="17" applyFont="1"/>
    <xf numFmtId="0" fontId="29" fillId="3" borderId="7" xfId="0" applyFont="1" applyFill="1" applyBorder="1"/>
    <xf numFmtId="0" fontId="29" fillId="3" borderId="5" xfId="0" applyFont="1" applyFill="1" applyBorder="1"/>
    <xf numFmtId="1" fontId="29" fillId="0" borderId="0" xfId="8" applyNumberFormat="1" applyFont="1" applyAlignment="1">
      <alignment horizontal="center"/>
    </xf>
    <xf numFmtId="1" fontId="29" fillId="3" borderId="3" xfId="8" applyNumberFormat="1" applyFont="1" applyFill="1" applyBorder="1" applyAlignment="1">
      <alignment horizontal="center"/>
    </xf>
    <xf numFmtId="1" fontId="29" fillId="3" borderId="7" xfId="8" applyNumberFormat="1" applyFont="1" applyFill="1" applyBorder="1" applyAlignment="1">
      <alignment horizontal="center"/>
    </xf>
    <xf numFmtId="1" fontId="29" fillId="3" borderId="8" xfId="8" applyNumberFormat="1" applyFont="1" applyFill="1" applyBorder="1" applyAlignment="1">
      <alignment horizontal="center"/>
    </xf>
    <xf numFmtId="0" fontId="29" fillId="3" borderId="1" xfId="8" applyFont="1" applyFill="1" applyBorder="1" applyAlignment="1">
      <alignment horizontal="center"/>
    </xf>
    <xf numFmtId="49" fontId="33" fillId="3" borderId="0" xfId="8" applyNumberFormat="1" applyFont="1" applyFill="1" applyAlignment="1">
      <alignment horizontal="center"/>
    </xf>
    <xf numFmtId="0" fontId="33" fillId="3" borderId="0" xfId="8" applyFont="1" applyFill="1" applyAlignment="1">
      <alignment horizontal="center"/>
    </xf>
    <xf numFmtId="0" fontId="29" fillId="3" borderId="0" xfId="8" applyFont="1" applyFill="1" applyAlignment="1">
      <alignment horizontal="center"/>
    </xf>
    <xf numFmtId="4" fontId="29" fillId="3" borderId="0" xfId="8" applyNumberFormat="1" applyFont="1" applyFill="1" applyAlignment="1">
      <alignment horizontal="center"/>
    </xf>
    <xf numFmtId="4" fontId="33" fillId="3" borderId="4" xfId="8" applyNumberFormat="1" applyFont="1" applyFill="1" applyBorder="1" applyAlignment="1">
      <alignment horizontal="center"/>
    </xf>
    <xf numFmtId="0" fontId="29" fillId="3" borderId="2" xfId="8" applyFont="1" applyFill="1" applyBorder="1" applyAlignment="1">
      <alignment horizontal="center"/>
    </xf>
    <xf numFmtId="49" fontId="33" fillId="3" borderId="5" xfId="8" applyNumberFormat="1" applyFont="1" applyFill="1" applyBorder="1" applyAlignment="1">
      <alignment horizontal="center"/>
    </xf>
    <xf numFmtId="0" fontId="33" fillId="3" borderId="5" xfId="8" applyFont="1" applyFill="1" applyBorder="1" applyAlignment="1">
      <alignment horizontal="center"/>
    </xf>
    <xf numFmtId="0" fontId="29" fillId="3" borderId="5" xfId="8" applyFont="1" applyFill="1" applyBorder="1" applyAlignment="1">
      <alignment horizontal="center"/>
    </xf>
    <xf numFmtId="4" fontId="29" fillId="3" borderId="5" xfId="8" applyNumberFormat="1" applyFont="1" applyFill="1" applyBorder="1" applyAlignment="1">
      <alignment horizontal="center"/>
    </xf>
    <xf numFmtId="4" fontId="33" fillId="3" borderId="6" xfId="8" applyNumberFormat="1" applyFont="1" applyFill="1" applyBorder="1" applyAlignment="1">
      <alignment horizontal="center"/>
    </xf>
    <xf numFmtId="1" fontId="29" fillId="3" borderId="1" xfId="8" applyNumberFormat="1" applyFont="1" applyFill="1" applyBorder="1" applyAlignment="1">
      <alignment horizontal="center"/>
    </xf>
    <xf numFmtId="1" fontId="29" fillId="3" borderId="0" xfId="8" applyNumberFormat="1" applyFont="1" applyFill="1" applyAlignment="1">
      <alignment horizontal="center"/>
    </xf>
    <xf numFmtId="1" fontId="29" fillId="3" borderId="4" xfId="8" applyNumberFormat="1" applyFont="1" applyFill="1" applyBorder="1" applyAlignment="1">
      <alignment horizontal="center"/>
    </xf>
    <xf numFmtId="165" fontId="29" fillId="3" borderId="0" xfId="0" applyNumberFormat="1" applyFont="1" applyFill="1"/>
    <xf numFmtId="165" fontId="29" fillId="3" borderId="7" xfId="0" applyNumberFormat="1" applyFont="1" applyFill="1" applyBorder="1"/>
    <xf numFmtId="2" fontId="36" fillId="0" borderId="0" xfId="2" applyFont="1" applyAlignment="1">
      <alignment horizontal="center" vertical="center" shrinkToFit="1"/>
    </xf>
    <xf numFmtId="4" fontId="33" fillId="3" borderId="4" xfId="0" applyNumberFormat="1" applyFont="1" applyFill="1" applyBorder="1" applyAlignment="1">
      <alignment horizontal="center"/>
    </xf>
    <xf numFmtId="4" fontId="29" fillId="3" borderId="0" xfId="0" applyNumberFormat="1" applyFont="1" applyFill="1" applyAlignment="1">
      <alignment horizontal="center"/>
    </xf>
    <xf numFmtId="4" fontId="29" fillId="3" borderId="31" xfId="0" applyNumberFormat="1" applyFont="1" applyFill="1" applyBorder="1" applyAlignment="1">
      <alignment horizontal="center"/>
    </xf>
    <xf numFmtId="0" fontId="33" fillId="3" borderId="31" xfId="0" applyFont="1" applyFill="1" applyBorder="1" applyAlignment="1">
      <alignment horizontal="center"/>
    </xf>
    <xf numFmtId="0" fontId="29" fillId="3" borderId="31" xfId="0" applyFont="1" applyFill="1" applyBorder="1" applyAlignment="1">
      <alignment horizontal="center"/>
    </xf>
    <xf numFmtId="2" fontId="29" fillId="3" borderId="31" xfId="0" applyNumberFormat="1" applyFont="1" applyFill="1" applyBorder="1" applyAlignment="1">
      <alignment horizontal="center"/>
    </xf>
    <xf numFmtId="2" fontId="33" fillId="5" borderId="32" xfId="0" applyNumberFormat="1" applyFont="1" applyFill="1" applyBorder="1" applyAlignment="1">
      <alignment horizontal="center"/>
    </xf>
    <xf numFmtId="0" fontId="33" fillId="3" borderId="7" xfId="0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2" fontId="29" fillId="3" borderId="7" xfId="0" applyNumberFormat="1" applyFont="1" applyFill="1" applyBorder="1" applyAlignment="1">
      <alignment horizontal="center"/>
    </xf>
    <xf numFmtId="2" fontId="33" fillId="3" borderId="8" xfId="0" applyNumberFormat="1" applyFont="1" applyFill="1" applyBorder="1" applyAlignment="1">
      <alignment horizontal="center"/>
    </xf>
    <xf numFmtId="0" fontId="33" fillId="3" borderId="30" xfId="0" applyFont="1" applyFill="1" applyBorder="1" applyAlignment="1">
      <alignment horizontal="center"/>
    </xf>
    <xf numFmtId="0" fontId="29" fillId="3" borderId="30" xfId="0" applyFont="1" applyFill="1" applyBorder="1" applyAlignment="1">
      <alignment horizontal="center"/>
    </xf>
    <xf numFmtId="2" fontId="29" fillId="3" borderId="30" xfId="0" applyNumberFormat="1" applyFont="1" applyFill="1" applyBorder="1" applyAlignment="1">
      <alignment horizontal="center"/>
    </xf>
    <xf numFmtId="2" fontId="33" fillId="5" borderId="33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/>
    </xf>
    <xf numFmtId="2" fontId="33" fillId="3" borderId="6" xfId="0" applyNumberFormat="1" applyFont="1" applyFill="1" applyBorder="1" applyAlignment="1">
      <alignment horizontal="center"/>
    </xf>
    <xf numFmtId="2" fontId="33" fillId="3" borderId="5" xfId="0" applyNumberFormat="1" applyFont="1" applyFill="1" applyBorder="1" applyAlignment="1">
      <alignment horizontal="center"/>
    </xf>
    <xf numFmtId="0" fontId="33" fillId="3" borderId="8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33" fillId="3" borderId="7" xfId="0" applyFont="1" applyFill="1" applyBorder="1"/>
    <xf numFmtId="165" fontId="33" fillId="0" borderId="0" xfId="0" applyNumberFormat="1" applyFont="1" applyAlignment="1">
      <alignment horizontal="center"/>
    </xf>
    <xf numFmtId="1" fontId="33" fillId="0" borderId="0" xfId="3" applyNumberFormat="1" applyFont="1" applyFill="1" applyBorder="1" applyAlignment="1">
      <alignment horizontal="center"/>
    </xf>
    <xf numFmtId="1" fontId="33" fillId="3" borderId="8" xfId="3" applyNumberFormat="1" applyFont="1" applyFill="1" applyBorder="1" applyAlignment="1">
      <alignment horizontal="center"/>
    </xf>
    <xf numFmtId="1" fontId="32" fillId="0" borderId="0" xfId="3" applyNumberFormat="1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4" fontId="29" fillId="3" borderId="30" xfId="0" applyNumberFormat="1" applyFont="1" applyFill="1" applyBorder="1" applyAlignment="1">
      <alignment horizontal="center"/>
    </xf>
    <xf numFmtId="4" fontId="33" fillId="5" borderId="33" xfId="0" applyNumberFormat="1" applyFont="1" applyFill="1" applyBorder="1" applyAlignment="1">
      <alignment horizontal="center"/>
    </xf>
    <xf numFmtId="4" fontId="33" fillId="5" borderId="32" xfId="0" applyNumberFormat="1" applyFont="1" applyFill="1" applyBorder="1" applyAlignment="1">
      <alignment horizontal="center"/>
    </xf>
    <xf numFmtId="0" fontId="33" fillId="4" borderId="31" xfId="0" applyFont="1" applyFill="1" applyBorder="1" applyAlignment="1">
      <alignment horizontal="center"/>
    </xf>
    <xf numFmtId="0" fontId="29" fillId="4" borderId="31" xfId="0" applyFont="1" applyFill="1" applyBorder="1" applyAlignment="1">
      <alignment horizontal="center"/>
    </xf>
    <xf numFmtId="0" fontId="33" fillId="4" borderId="30" xfId="0" applyFont="1" applyFill="1" applyBorder="1" applyAlignment="1">
      <alignment horizontal="center"/>
    </xf>
    <xf numFmtId="0" fontId="29" fillId="4" borderId="30" xfId="0" applyFont="1" applyFill="1" applyBorder="1" applyAlignment="1">
      <alignment horizontal="center"/>
    </xf>
    <xf numFmtId="2" fontId="29" fillId="4" borderId="30" xfId="0" applyNumberFormat="1" applyFont="1" applyFill="1" applyBorder="1" applyAlignment="1">
      <alignment horizontal="center"/>
    </xf>
    <xf numFmtId="2" fontId="33" fillId="4" borderId="33" xfId="0" applyNumberFormat="1" applyFont="1" applyFill="1" applyBorder="1" applyAlignment="1">
      <alignment horizontal="center"/>
    </xf>
    <xf numFmtId="2" fontId="29" fillId="4" borderId="31" xfId="0" applyNumberFormat="1" applyFont="1" applyFill="1" applyBorder="1" applyAlignment="1">
      <alignment horizontal="center"/>
    </xf>
    <xf numFmtId="2" fontId="33" fillId="4" borderId="32" xfId="0" applyNumberFormat="1" applyFont="1" applyFill="1" applyBorder="1" applyAlignment="1">
      <alignment horizontal="center"/>
    </xf>
    <xf numFmtId="49" fontId="30" fillId="4" borderId="0" xfId="8" applyNumberFormat="1" applyFont="1" applyFill="1" applyAlignment="1">
      <alignment horizontal="center" vertical="center" wrapText="1"/>
    </xf>
    <xf numFmtId="49" fontId="33" fillId="4" borderId="0" xfId="8" applyNumberFormat="1" applyFont="1" applyFill="1" applyAlignment="1">
      <alignment horizontal="center"/>
    </xf>
    <xf numFmtId="0" fontId="33" fillId="4" borderId="0" xfId="8" applyFont="1" applyFill="1" applyAlignment="1">
      <alignment horizontal="center"/>
    </xf>
    <xf numFmtId="0" fontId="29" fillId="4" borderId="0" xfId="8" applyFont="1" applyFill="1" applyAlignment="1">
      <alignment horizontal="center"/>
    </xf>
    <xf numFmtId="0" fontId="30" fillId="3" borderId="7" xfId="17" applyFont="1" applyFill="1" applyBorder="1"/>
    <xf numFmtId="0" fontId="30" fillId="3" borderId="8" xfId="17" applyFont="1" applyFill="1" applyBorder="1"/>
    <xf numFmtId="0" fontId="33" fillId="3" borderId="0" xfId="17" applyFont="1" applyFill="1" applyAlignment="1">
      <alignment horizontal="center" vertical="center"/>
    </xf>
    <xf numFmtId="0" fontId="29" fillId="3" borderId="0" xfId="17" applyFont="1" applyFill="1" applyAlignment="1">
      <alignment horizontal="center" vertical="center"/>
    </xf>
    <xf numFmtId="2" fontId="30" fillId="3" borderId="4" xfId="17" applyNumberFormat="1" applyFont="1" applyFill="1" applyBorder="1" applyAlignment="1">
      <alignment horizontal="center"/>
    </xf>
    <xf numFmtId="0" fontId="33" fillId="3" borderId="5" xfId="17" applyFont="1" applyFill="1" applyBorder="1" applyAlignment="1">
      <alignment horizontal="center" vertical="center"/>
    </xf>
    <xf numFmtId="0" fontId="29" fillId="3" borderId="5" xfId="17" applyFont="1" applyFill="1" applyBorder="1" applyAlignment="1">
      <alignment horizontal="center" vertical="center"/>
    </xf>
    <xf numFmtId="2" fontId="30" fillId="3" borderId="6" xfId="17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3" fillId="3" borderId="4" xfId="0" applyFont="1" applyFill="1" applyBorder="1" applyAlignment="1">
      <alignment horizontal="center"/>
    </xf>
    <xf numFmtId="2" fontId="33" fillId="3" borderId="4" xfId="0" applyNumberFormat="1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29" fillId="2" borderId="31" xfId="0" applyFont="1" applyFill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2" fontId="29" fillId="2" borderId="7" xfId="0" applyNumberFormat="1" applyFont="1" applyFill="1" applyBorder="1" applyAlignment="1">
      <alignment horizontal="center"/>
    </xf>
    <xf numFmtId="2" fontId="33" fillId="2" borderId="8" xfId="0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2" fontId="29" fillId="2" borderId="0" xfId="0" applyNumberFormat="1" applyFont="1" applyFill="1" applyAlignment="1">
      <alignment horizontal="center"/>
    </xf>
    <xf numFmtId="2" fontId="33" fillId="2" borderId="4" xfId="0" applyNumberFormat="1" applyFont="1" applyFill="1" applyBorder="1" applyAlignment="1">
      <alignment horizontal="center"/>
    </xf>
    <xf numFmtId="0" fontId="33" fillId="2" borderId="30" xfId="0" applyFont="1" applyFill="1" applyBorder="1" applyAlignment="1">
      <alignment horizontal="center"/>
    </xf>
    <xf numFmtId="0" fontId="29" fillId="2" borderId="30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49" fillId="3" borderId="7" xfId="0" applyFont="1" applyFill="1" applyBorder="1" applyAlignment="1">
      <alignment horizontal="right"/>
    </xf>
    <xf numFmtId="2" fontId="29" fillId="3" borderId="8" xfId="0" applyNumberFormat="1" applyFont="1" applyFill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6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4" fontId="29" fillId="0" borderId="31" xfId="0" applyNumberFormat="1" applyFont="1" applyBorder="1" applyAlignment="1">
      <alignment horizontal="center"/>
    </xf>
    <xf numFmtId="0" fontId="24" fillId="0" borderId="0" xfId="34" applyFont="1" applyAlignment="1">
      <alignment horizontal="center"/>
    </xf>
    <xf numFmtId="0" fontId="10" fillId="0" borderId="0" xfId="34"/>
    <xf numFmtId="0" fontId="24" fillId="0" borderId="0" xfId="34" applyFont="1"/>
    <xf numFmtId="165" fontId="24" fillId="0" borderId="0" xfId="34" applyNumberFormat="1" applyFont="1" applyAlignment="1">
      <alignment horizontal="center"/>
    </xf>
    <xf numFmtId="0" fontId="38" fillId="4" borderId="0" xfId="0" applyFont="1" applyFill="1" applyAlignment="1">
      <alignment horizontal="right"/>
    </xf>
    <xf numFmtId="0" fontId="36" fillId="4" borderId="0" xfId="0" applyFont="1" applyFill="1" applyAlignment="1">
      <alignment horizontal="right"/>
    </xf>
    <xf numFmtId="0" fontId="35" fillId="4" borderId="0" xfId="0" applyFont="1" applyFill="1" applyAlignment="1">
      <alignment horizontal="left"/>
    </xf>
    <xf numFmtId="0" fontId="32" fillId="0" borderId="0" xfId="30" applyFont="1" applyAlignment="1">
      <alignment horizontal="left"/>
    </xf>
    <xf numFmtId="0" fontId="32" fillId="0" borderId="0" xfId="30" applyFont="1"/>
    <xf numFmtId="0" fontId="36" fillId="0" borderId="0" xfId="30" applyFont="1" applyAlignment="1">
      <alignment horizontal="center"/>
    </xf>
    <xf numFmtId="0" fontId="36" fillId="0" borderId="0" xfId="30" applyFont="1"/>
    <xf numFmtId="165" fontId="36" fillId="0" borderId="0" xfId="30" applyNumberFormat="1" applyFont="1"/>
    <xf numFmtId="2" fontId="36" fillId="0" borderId="0" xfId="30" applyNumberFormat="1" applyFont="1"/>
    <xf numFmtId="1" fontId="32" fillId="0" borderId="0" xfId="30" applyNumberFormat="1" applyFont="1" applyAlignment="1">
      <alignment horizontal="center" vertical="center" wrapText="1"/>
    </xf>
    <xf numFmtId="0" fontId="33" fillId="3" borderId="3" xfId="30" applyFont="1" applyFill="1" applyBorder="1" applyAlignment="1">
      <alignment horizontal="left"/>
    </xf>
    <xf numFmtId="0" fontId="33" fillId="3" borderId="1" xfId="30" applyFont="1" applyFill="1" applyBorder="1" applyAlignment="1">
      <alignment horizontal="center"/>
    </xf>
    <xf numFmtId="0" fontId="33" fillId="3" borderId="30" xfId="30" applyFont="1" applyFill="1" applyBorder="1" applyAlignment="1">
      <alignment horizontal="center"/>
    </xf>
    <xf numFmtId="0" fontId="29" fillId="3" borderId="30" xfId="30" applyFont="1" applyFill="1" applyBorder="1" applyAlignment="1">
      <alignment horizontal="center"/>
    </xf>
    <xf numFmtId="2" fontId="29" fillId="3" borderId="30" xfId="30" applyNumberFormat="1" applyFont="1" applyFill="1" applyBorder="1" applyAlignment="1">
      <alignment horizontal="center"/>
    </xf>
    <xf numFmtId="2" fontId="33" fillId="5" borderId="33" xfId="30" applyNumberFormat="1" applyFont="1" applyFill="1" applyBorder="1" applyAlignment="1">
      <alignment horizontal="center"/>
    </xf>
    <xf numFmtId="0" fontId="35" fillId="3" borderId="1" xfId="30" applyFont="1" applyFill="1" applyBorder="1" applyAlignment="1">
      <alignment horizontal="center"/>
    </xf>
    <xf numFmtId="0" fontId="33" fillId="3" borderId="31" xfId="30" applyFont="1" applyFill="1" applyBorder="1" applyAlignment="1">
      <alignment horizontal="center"/>
    </xf>
    <xf numFmtId="0" fontId="29" fillId="3" borderId="31" xfId="30" applyFont="1" applyFill="1" applyBorder="1" applyAlignment="1">
      <alignment horizontal="center"/>
    </xf>
    <xf numFmtId="2" fontId="29" fillId="3" borderId="31" xfId="30" applyNumberFormat="1" applyFont="1" applyFill="1" applyBorder="1" applyAlignment="1">
      <alignment horizontal="center"/>
    </xf>
    <xf numFmtId="2" fontId="33" fillId="5" borderId="32" xfId="30" applyNumberFormat="1" applyFont="1" applyFill="1" applyBorder="1" applyAlignment="1">
      <alignment horizontal="center"/>
    </xf>
    <xf numFmtId="0" fontId="33" fillId="3" borderId="1" xfId="30" applyFont="1" applyFill="1" applyBorder="1" applyAlignment="1">
      <alignment horizontal="left"/>
    </xf>
    <xf numFmtId="0" fontId="40" fillId="0" borderId="0" xfId="30" applyFont="1"/>
    <xf numFmtId="0" fontId="32" fillId="3" borderId="1" xfId="30" applyFont="1" applyFill="1" applyBorder="1" applyAlignment="1">
      <alignment horizontal="left"/>
    </xf>
    <xf numFmtId="0" fontId="32" fillId="3" borderId="0" xfId="30" applyFont="1" applyFill="1" applyAlignment="1">
      <alignment horizontal="center"/>
    </xf>
    <xf numFmtId="0" fontId="36" fillId="3" borderId="0" xfId="30" applyFont="1" applyFill="1" applyAlignment="1">
      <alignment horizontal="center"/>
    </xf>
    <xf numFmtId="2" fontId="36" fillId="3" borderId="0" xfId="30" applyNumberFormat="1" applyFont="1" applyFill="1" applyAlignment="1">
      <alignment horizontal="center"/>
    </xf>
    <xf numFmtId="2" fontId="32" fillId="3" borderId="4" xfId="30" applyNumberFormat="1" applyFont="1" applyFill="1" applyBorder="1" applyAlignment="1">
      <alignment horizontal="center"/>
    </xf>
    <xf numFmtId="0" fontId="32" fillId="3" borderId="2" xfId="30" applyFont="1" applyFill="1" applyBorder="1" applyAlignment="1">
      <alignment horizontal="left"/>
    </xf>
    <xf numFmtId="0" fontId="32" fillId="3" borderId="5" xfId="30" applyFont="1" applyFill="1" applyBorder="1" applyAlignment="1">
      <alignment horizontal="center"/>
    </xf>
    <xf numFmtId="0" fontId="36" fillId="3" borderId="5" xfId="30" applyFont="1" applyFill="1" applyBorder="1" applyAlignment="1">
      <alignment horizontal="center"/>
    </xf>
    <xf numFmtId="2" fontId="36" fillId="3" borderId="5" xfId="30" applyNumberFormat="1" applyFont="1" applyFill="1" applyBorder="1" applyAlignment="1">
      <alignment horizontal="center"/>
    </xf>
    <xf numFmtId="2" fontId="32" fillId="3" borderId="6" xfId="30" applyNumberFormat="1" applyFont="1" applyFill="1" applyBorder="1" applyAlignment="1">
      <alignment horizontal="center"/>
    </xf>
    <xf numFmtId="0" fontId="32" fillId="0" borderId="0" xfId="30" applyFont="1" applyAlignment="1">
      <alignment horizontal="center"/>
    </xf>
    <xf numFmtId="2" fontId="36" fillId="0" borderId="0" xfId="30" applyNumberFormat="1" applyFont="1" applyAlignment="1">
      <alignment horizontal="center"/>
    </xf>
    <xf numFmtId="2" fontId="32" fillId="0" borderId="0" xfId="30" applyNumberFormat="1" applyFont="1" applyAlignment="1">
      <alignment horizontal="center"/>
    </xf>
    <xf numFmtId="0" fontId="33" fillId="3" borderId="7" xfId="30" applyFont="1" applyFill="1" applyBorder="1" applyAlignment="1">
      <alignment horizontal="center"/>
    </xf>
    <xf numFmtId="0" fontId="29" fillId="3" borderId="7" xfId="30" applyFont="1" applyFill="1" applyBorder="1" applyAlignment="1">
      <alignment horizontal="center"/>
    </xf>
    <xf numFmtId="2" fontId="29" fillId="3" borderId="7" xfId="30" applyNumberFormat="1" applyFont="1" applyFill="1" applyBorder="1" applyAlignment="1">
      <alignment horizontal="center"/>
    </xf>
    <xf numFmtId="2" fontId="33" fillId="3" borderId="8" xfId="30" applyNumberFormat="1" applyFont="1" applyFill="1" applyBorder="1" applyAlignment="1">
      <alignment horizontal="center"/>
    </xf>
    <xf numFmtId="0" fontId="35" fillId="3" borderId="1" xfId="30" applyFont="1" applyFill="1" applyBorder="1" applyAlignment="1">
      <alignment horizontal="center" wrapText="1"/>
    </xf>
    <xf numFmtId="0" fontId="33" fillId="3" borderId="0" xfId="30" applyFont="1" applyFill="1" applyAlignment="1">
      <alignment horizontal="center"/>
    </xf>
    <xf numFmtId="0" fontId="29" fillId="3" borderId="0" xfId="30" applyFont="1" applyFill="1" applyAlignment="1">
      <alignment horizontal="center"/>
    </xf>
    <xf numFmtId="2" fontId="29" fillId="3" borderId="0" xfId="30" applyNumberFormat="1" applyFont="1" applyFill="1" applyAlignment="1">
      <alignment horizontal="center"/>
    </xf>
    <xf numFmtId="2" fontId="33" fillId="3" borderId="4" xfId="30" applyNumberFormat="1" applyFont="1" applyFill="1" applyBorder="1" applyAlignment="1">
      <alignment horizontal="center"/>
    </xf>
    <xf numFmtId="0" fontId="33" fillId="3" borderId="3" xfId="30" applyFont="1" applyFill="1" applyBorder="1" applyAlignment="1">
      <alignment horizontal="center"/>
    </xf>
    <xf numFmtId="0" fontId="46" fillId="0" borderId="0" xfId="30" applyFont="1"/>
    <xf numFmtId="0" fontId="33" fillId="3" borderId="2" xfId="30" applyFont="1" applyFill="1" applyBorder="1" applyAlignment="1">
      <alignment horizontal="left"/>
    </xf>
    <xf numFmtId="0" fontId="33" fillId="3" borderId="5" xfId="30" applyFont="1" applyFill="1" applyBorder="1" applyAlignment="1">
      <alignment horizontal="center"/>
    </xf>
    <xf numFmtId="0" fontId="29" fillId="3" borderId="5" xfId="30" applyFont="1" applyFill="1" applyBorder="1" applyAlignment="1">
      <alignment horizontal="center"/>
    </xf>
    <xf numFmtId="2" fontId="29" fillId="3" borderId="5" xfId="30" applyNumberFormat="1" applyFont="1" applyFill="1" applyBorder="1" applyAlignment="1">
      <alignment horizontal="center"/>
    </xf>
    <xf numFmtId="2" fontId="33" fillId="3" borderId="6" xfId="30" applyNumberFormat="1" applyFont="1" applyFill="1" applyBorder="1" applyAlignment="1">
      <alignment horizontal="center"/>
    </xf>
    <xf numFmtId="0" fontId="33" fillId="0" borderId="0" xfId="30" applyFont="1" applyAlignment="1">
      <alignment horizontal="left"/>
    </xf>
    <xf numFmtId="0" fontId="33" fillId="0" borderId="0" xfId="30" applyFont="1" applyAlignment="1">
      <alignment horizontal="center"/>
    </xf>
    <xf numFmtId="0" fontId="29" fillId="0" borderId="0" xfId="30" applyFont="1" applyAlignment="1">
      <alignment horizontal="center"/>
    </xf>
    <xf numFmtId="2" fontId="29" fillId="0" borderId="0" xfId="30" applyNumberFormat="1" applyFont="1" applyAlignment="1">
      <alignment horizontal="center"/>
    </xf>
    <xf numFmtId="2" fontId="33" fillId="0" borderId="0" xfId="30" applyNumberFormat="1" applyFont="1" applyAlignment="1">
      <alignment horizontal="center"/>
    </xf>
    <xf numFmtId="0" fontId="33" fillId="4" borderId="31" xfId="30" applyFont="1" applyFill="1" applyBorder="1" applyAlignment="1">
      <alignment horizontal="center"/>
    </xf>
    <xf numFmtId="0" fontId="29" fillId="4" borderId="31" xfId="30" applyFont="1" applyFill="1" applyBorder="1" applyAlignment="1">
      <alignment horizontal="center"/>
    </xf>
    <xf numFmtId="2" fontId="29" fillId="4" borderId="31" xfId="30" applyNumberFormat="1" applyFont="1" applyFill="1" applyBorder="1" applyAlignment="1">
      <alignment horizontal="center"/>
    </xf>
    <xf numFmtId="2" fontId="33" fillId="4" borderId="32" xfId="30" applyNumberFormat="1" applyFont="1" applyFill="1" applyBorder="1" applyAlignment="1">
      <alignment horizontal="center"/>
    </xf>
    <xf numFmtId="2" fontId="33" fillId="3" borderId="5" xfId="30" applyNumberFormat="1" applyFont="1" applyFill="1" applyBorder="1" applyAlignment="1">
      <alignment horizontal="center"/>
    </xf>
    <xf numFmtId="2" fontId="33" fillId="4" borderId="31" xfId="30" applyNumberFormat="1" applyFont="1" applyFill="1" applyBorder="1" applyAlignment="1">
      <alignment horizontal="center"/>
    </xf>
    <xf numFmtId="0" fontId="33" fillId="3" borderId="1" xfId="30" applyFont="1" applyFill="1" applyBorder="1" applyAlignment="1">
      <alignment vertical="top"/>
    </xf>
    <xf numFmtId="0" fontId="32" fillId="3" borderId="3" xfId="30" applyFont="1" applyFill="1" applyBorder="1" applyAlignment="1">
      <alignment horizontal="left"/>
    </xf>
    <xf numFmtId="0" fontId="29" fillId="3" borderId="1" xfId="30" applyFont="1" applyFill="1" applyBorder="1"/>
    <xf numFmtId="0" fontId="33" fillId="3" borderId="1" xfId="30" applyFont="1" applyFill="1" applyBorder="1" applyAlignment="1">
      <alignment horizontal="center" vertical="top" wrapText="1"/>
    </xf>
    <xf numFmtId="0" fontId="33" fillId="3" borderId="2" xfId="30" applyFont="1" applyFill="1" applyBorder="1" applyAlignment="1">
      <alignment horizontal="center" vertical="top" wrapText="1"/>
    </xf>
    <xf numFmtId="0" fontId="33" fillId="0" borderId="0" xfId="30" applyFont="1" applyAlignment="1">
      <alignment horizontal="center" vertical="top" wrapText="1"/>
    </xf>
    <xf numFmtId="0" fontId="33" fillId="3" borderId="3" xfId="30" applyFont="1" applyFill="1" applyBorder="1" applyAlignment="1">
      <alignment horizontal="center" vertical="top" wrapText="1"/>
    </xf>
    <xf numFmtId="0" fontId="33" fillId="3" borderId="8" xfId="30" applyFont="1" applyFill="1" applyBorder="1" applyAlignment="1">
      <alignment horizontal="center"/>
    </xf>
    <xf numFmtId="0" fontId="29" fillId="3" borderId="0" xfId="30" applyFont="1" applyFill="1"/>
    <xf numFmtId="165" fontId="29" fillId="3" borderId="0" xfId="30" applyNumberFormat="1" applyFont="1" applyFill="1"/>
    <xf numFmtId="0" fontId="33" fillId="3" borderId="4" xfId="30" applyFont="1" applyFill="1" applyBorder="1" applyAlignment="1">
      <alignment horizontal="center"/>
    </xf>
    <xf numFmtId="0" fontId="33" fillId="3" borderId="1" xfId="30" applyFont="1" applyFill="1" applyBorder="1" applyAlignment="1">
      <alignment horizontal="center" vertical="top"/>
    </xf>
    <xf numFmtId="0" fontId="29" fillId="3" borderId="2" xfId="30" applyFont="1" applyFill="1" applyBorder="1"/>
    <xf numFmtId="0" fontId="29" fillId="0" borderId="0" xfId="30" applyFont="1"/>
    <xf numFmtId="0" fontId="29" fillId="3" borderId="3" xfId="30" applyFont="1" applyFill="1" applyBorder="1"/>
    <xf numFmtId="165" fontId="29" fillId="3" borderId="0" xfId="30" applyNumberFormat="1" applyFont="1" applyFill="1" applyAlignment="1">
      <alignment horizontal="center"/>
    </xf>
    <xf numFmtId="0" fontId="33" fillId="3" borderId="6" xfId="30" applyFont="1" applyFill="1" applyBorder="1" applyAlignment="1">
      <alignment horizontal="center"/>
    </xf>
    <xf numFmtId="0" fontId="33" fillId="3" borderId="5" xfId="30" applyFont="1" applyFill="1" applyBorder="1"/>
    <xf numFmtId="165" fontId="29" fillId="3" borderId="6" xfId="30" applyNumberFormat="1" applyFont="1" applyFill="1" applyBorder="1"/>
    <xf numFmtId="4" fontId="29" fillId="3" borderId="30" xfId="30" applyNumberFormat="1" applyFont="1" applyFill="1" applyBorder="1" applyAlignment="1">
      <alignment horizontal="center"/>
    </xf>
    <xf numFmtId="4" fontId="33" fillId="5" borderId="33" xfId="30" applyNumberFormat="1" applyFont="1" applyFill="1" applyBorder="1" applyAlignment="1">
      <alignment horizontal="center"/>
    </xf>
    <xf numFmtId="4" fontId="29" fillId="3" borderId="31" xfId="30" applyNumberFormat="1" applyFont="1" applyFill="1" applyBorder="1" applyAlignment="1">
      <alignment horizontal="center"/>
    </xf>
    <xf numFmtId="4" fontId="33" fillId="5" borderId="32" xfId="30" applyNumberFormat="1" applyFont="1" applyFill="1" applyBorder="1" applyAlignment="1">
      <alignment horizontal="center"/>
    </xf>
    <xf numFmtId="4" fontId="39" fillId="5" borderId="32" xfId="30" applyNumberFormat="1" applyFont="1" applyFill="1" applyBorder="1" applyAlignment="1">
      <alignment horizontal="center"/>
    </xf>
    <xf numFmtId="165" fontId="10" fillId="0" borderId="0" xfId="34" applyNumberFormat="1" applyAlignment="1">
      <alignment horizontal="center"/>
    </xf>
    <xf numFmtId="0" fontId="32" fillId="0" borderId="0" xfId="34" applyFont="1" applyAlignment="1">
      <alignment horizontal="center" vertical="center"/>
    </xf>
    <xf numFmtId="0" fontId="32" fillId="0" borderId="0" xfId="34" applyFont="1" applyAlignment="1">
      <alignment horizontal="center" vertical="center" wrapText="1"/>
    </xf>
    <xf numFmtId="49" fontId="32" fillId="0" borderId="0" xfId="34" applyNumberFormat="1" applyFont="1" applyAlignment="1">
      <alignment horizontal="center" vertical="center" wrapText="1"/>
    </xf>
    <xf numFmtId="165" fontId="32" fillId="0" borderId="0" xfId="34" applyNumberFormat="1" applyFont="1" applyAlignment="1">
      <alignment horizontal="center" vertical="center" wrapText="1"/>
    </xf>
    <xf numFmtId="0" fontId="32" fillId="0" borderId="0" xfId="35" applyNumberFormat="1" applyFont="1" applyFill="1" applyBorder="1" applyAlignment="1">
      <alignment horizontal="center"/>
    </xf>
    <xf numFmtId="0" fontId="33" fillId="3" borderId="3" xfId="34" applyFont="1" applyFill="1" applyBorder="1" applyAlignment="1">
      <alignment horizontal="center" vertical="center"/>
    </xf>
    <xf numFmtId="0" fontId="33" fillId="3" borderId="7" xfId="34" applyFont="1" applyFill="1" applyBorder="1" applyAlignment="1">
      <alignment horizontal="center" vertical="center" wrapText="1"/>
    </xf>
    <xf numFmtId="49" fontId="33" fillId="3" borderId="7" xfId="34" applyNumberFormat="1" applyFont="1" applyFill="1" applyBorder="1" applyAlignment="1">
      <alignment horizontal="center" vertical="center" wrapText="1"/>
    </xf>
    <xf numFmtId="165" fontId="33" fillId="3" borderId="7" xfId="34" applyNumberFormat="1" applyFont="1" applyFill="1" applyBorder="1" applyAlignment="1">
      <alignment horizontal="center" vertical="center" wrapText="1"/>
    </xf>
    <xf numFmtId="0" fontId="33" fillId="3" borderId="8" xfId="35" applyNumberFormat="1" applyFont="1" applyFill="1" applyBorder="1" applyAlignment="1">
      <alignment horizontal="center"/>
    </xf>
    <xf numFmtId="0" fontId="33" fillId="3" borderId="1" xfId="34" applyFont="1" applyFill="1" applyBorder="1" applyAlignment="1">
      <alignment horizontal="center" vertical="center"/>
    </xf>
    <xf numFmtId="0" fontId="39" fillId="3" borderId="1" xfId="34" applyFont="1" applyFill="1" applyBorder="1" applyAlignment="1">
      <alignment horizontal="center"/>
    </xf>
    <xf numFmtId="0" fontId="30" fillId="3" borderId="1" xfId="34" applyFont="1" applyFill="1" applyBorder="1" applyAlignment="1">
      <alignment horizontal="center"/>
    </xf>
    <xf numFmtId="0" fontId="39" fillId="3" borderId="30" xfId="34" applyFont="1" applyFill="1" applyBorder="1" applyAlignment="1">
      <alignment horizontal="center"/>
    </xf>
    <xf numFmtId="0" fontId="29" fillId="3" borderId="30" xfId="34" applyFont="1" applyFill="1" applyBorder="1" applyAlignment="1">
      <alignment horizontal="center"/>
    </xf>
    <xf numFmtId="4" fontId="30" fillId="3" borderId="30" xfId="34" applyNumberFormat="1" applyFont="1" applyFill="1" applyBorder="1" applyAlignment="1">
      <alignment horizontal="center"/>
    </xf>
    <xf numFmtId="4" fontId="39" fillId="5" borderId="33" xfId="34" applyNumberFormat="1" applyFont="1" applyFill="1" applyBorder="1" applyAlignment="1">
      <alignment horizontal="center"/>
    </xf>
    <xf numFmtId="0" fontId="10" fillId="3" borderId="1" xfId="34" applyFill="1" applyBorder="1" applyAlignment="1">
      <alignment horizontal="center"/>
    </xf>
    <xf numFmtId="0" fontId="39" fillId="3" borderId="31" xfId="34" applyFont="1" applyFill="1" applyBorder="1" applyAlignment="1">
      <alignment horizontal="center"/>
    </xf>
    <xf numFmtId="0" fontId="29" fillId="3" borderId="31" xfId="34" applyFont="1" applyFill="1" applyBorder="1" applyAlignment="1">
      <alignment horizontal="center"/>
    </xf>
    <xf numFmtId="4" fontId="30" fillId="3" borderId="31" xfId="34" applyNumberFormat="1" applyFont="1" applyFill="1" applyBorder="1" applyAlignment="1">
      <alignment horizontal="center"/>
    </xf>
    <xf numFmtId="4" fontId="39" fillId="5" borderId="32" xfId="34" applyNumberFormat="1" applyFont="1" applyFill="1" applyBorder="1" applyAlignment="1">
      <alignment horizontal="center"/>
    </xf>
    <xf numFmtId="0" fontId="30" fillId="3" borderId="1" xfId="34" applyFont="1" applyFill="1" applyBorder="1"/>
    <xf numFmtId="0" fontId="39" fillId="4" borderId="31" xfId="34" applyFont="1" applyFill="1" applyBorder="1" applyAlignment="1">
      <alignment horizontal="center"/>
    </xf>
    <xf numFmtId="0" fontId="29" fillId="4" borderId="31" xfId="34" applyFont="1" applyFill="1" applyBorder="1" applyAlignment="1">
      <alignment horizontal="center"/>
    </xf>
    <xf numFmtId="4" fontId="29" fillId="4" borderId="31" xfId="30" applyNumberFormat="1" applyFont="1" applyFill="1" applyBorder="1" applyAlignment="1">
      <alignment horizontal="center"/>
    </xf>
    <xf numFmtId="4" fontId="33" fillId="4" borderId="32" xfId="30" applyNumberFormat="1" applyFont="1" applyFill="1" applyBorder="1" applyAlignment="1">
      <alignment horizontal="center"/>
    </xf>
    <xf numFmtId="4" fontId="39" fillId="4" borderId="32" xfId="30" applyNumberFormat="1" applyFont="1" applyFill="1" applyBorder="1" applyAlignment="1">
      <alignment horizontal="center"/>
    </xf>
    <xf numFmtId="4" fontId="30" fillId="4" borderId="31" xfId="34" applyNumberFormat="1" applyFont="1" applyFill="1" applyBorder="1" applyAlignment="1">
      <alignment horizontal="center"/>
    </xf>
    <xf numFmtId="4" fontId="39" fillId="4" borderId="32" xfId="34" applyNumberFormat="1" applyFont="1" applyFill="1" applyBorder="1" applyAlignment="1">
      <alignment horizontal="center"/>
    </xf>
    <xf numFmtId="0" fontId="30" fillId="3" borderId="2" xfId="34" applyFont="1" applyFill="1" applyBorder="1"/>
    <xf numFmtId="0" fontId="39" fillId="3" borderId="5" xfId="34" applyFont="1" applyFill="1" applyBorder="1" applyAlignment="1">
      <alignment horizontal="center"/>
    </xf>
    <xf numFmtId="0" fontId="29" fillId="3" borderId="5" xfId="34" applyFont="1" applyFill="1" applyBorder="1" applyAlignment="1">
      <alignment horizontal="center"/>
    </xf>
    <xf numFmtId="4" fontId="33" fillId="3" borderId="5" xfId="30" applyNumberFormat="1" applyFont="1" applyFill="1" applyBorder="1" applyAlignment="1">
      <alignment horizontal="center"/>
    </xf>
    <xf numFmtId="4" fontId="33" fillId="3" borderId="6" xfId="30" applyNumberFormat="1" applyFont="1" applyFill="1" applyBorder="1" applyAlignment="1">
      <alignment horizontal="center"/>
    </xf>
    <xf numFmtId="0" fontId="30" fillId="3" borderId="0" xfId="34" applyFont="1" applyFill="1"/>
    <xf numFmtId="0" fontId="39" fillId="3" borderId="0" xfId="34" applyFont="1" applyFill="1" applyAlignment="1">
      <alignment horizontal="center"/>
    </xf>
    <xf numFmtId="0" fontId="29" fillId="3" borderId="0" xfId="34" applyFont="1" applyFill="1" applyAlignment="1">
      <alignment horizontal="center"/>
    </xf>
    <xf numFmtId="4" fontId="33" fillId="3" borderId="0" xfId="30" applyNumberFormat="1" applyFont="1" applyFill="1" applyAlignment="1">
      <alignment horizontal="center"/>
    </xf>
    <xf numFmtId="4" fontId="33" fillId="3" borderId="4" xfId="30" applyNumberFormat="1" applyFont="1" applyFill="1" applyBorder="1" applyAlignment="1">
      <alignment horizontal="center"/>
    </xf>
    <xf numFmtId="0" fontId="30" fillId="3" borderId="3" xfId="34" applyFont="1" applyFill="1" applyBorder="1"/>
    <xf numFmtId="0" fontId="39" fillId="3" borderId="7" xfId="34" applyFont="1" applyFill="1" applyBorder="1" applyAlignment="1">
      <alignment horizontal="center"/>
    </xf>
    <xf numFmtId="0" fontId="30" fillId="3" borderId="7" xfId="34" applyFont="1" applyFill="1" applyBorder="1"/>
    <xf numFmtId="165" fontId="30" fillId="3" borderId="7" xfId="34" applyNumberFormat="1" applyFont="1" applyFill="1" applyBorder="1" applyAlignment="1">
      <alignment horizontal="center"/>
    </xf>
    <xf numFmtId="165" fontId="39" fillId="3" borderId="8" xfId="34" applyNumberFormat="1" applyFont="1" applyFill="1" applyBorder="1" applyAlignment="1">
      <alignment horizontal="center"/>
    </xf>
    <xf numFmtId="4" fontId="48" fillId="4" borderId="31" xfId="34" applyNumberFormat="1" applyFont="1" applyFill="1" applyBorder="1" applyAlignment="1">
      <alignment horizontal="center"/>
    </xf>
    <xf numFmtId="4" fontId="48" fillId="3" borderId="31" xfId="34" applyNumberFormat="1" applyFont="1" applyFill="1" applyBorder="1" applyAlignment="1">
      <alignment horizontal="center"/>
    </xf>
    <xf numFmtId="0" fontId="10" fillId="3" borderId="3" xfId="34" applyFill="1" applyBorder="1"/>
    <xf numFmtId="0" fontId="24" fillId="3" borderId="7" xfId="34" applyFont="1" applyFill="1" applyBorder="1" applyAlignment="1">
      <alignment horizontal="center"/>
    </xf>
    <xf numFmtId="0" fontId="10" fillId="3" borderId="7" xfId="34" applyFill="1" applyBorder="1"/>
    <xf numFmtId="165" fontId="10" fillId="3" borderId="7" xfId="34" applyNumberFormat="1" applyFill="1" applyBorder="1" applyAlignment="1">
      <alignment horizontal="center"/>
    </xf>
    <xf numFmtId="165" fontId="24" fillId="3" borderId="8" xfId="34" applyNumberFormat="1" applyFont="1" applyFill="1" applyBorder="1" applyAlignment="1">
      <alignment horizontal="center"/>
    </xf>
    <xf numFmtId="0" fontId="32" fillId="3" borderId="1" xfId="34" applyFont="1" applyFill="1" applyBorder="1" applyAlignment="1">
      <alignment horizontal="center" vertical="center"/>
    </xf>
    <xf numFmtId="0" fontId="24" fillId="3" borderId="1" xfId="34" applyFont="1" applyFill="1" applyBorder="1" applyAlignment="1">
      <alignment horizontal="center"/>
    </xf>
    <xf numFmtId="0" fontId="10" fillId="3" borderId="1" xfId="34" applyFill="1" applyBorder="1"/>
    <xf numFmtId="0" fontId="10" fillId="3" borderId="2" xfId="34" applyFill="1" applyBorder="1"/>
    <xf numFmtId="0" fontId="39" fillId="3" borderId="8" xfId="34" applyFont="1" applyFill="1" applyBorder="1"/>
    <xf numFmtId="165" fontId="30" fillId="3" borderId="0" xfId="34" applyNumberFormat="1" applyFont="1" applyFill="1" applyAlignment="1">
      <alignment horizontal="center"/>
    </xf>
    <xf numFmtId="0" fontId="39" fillId="3" borderId="4" xfId="34" applyFont="1" applyFill="1" applyBorder="1"/>
    <xf numFmtId="0" fontId="39" fillId="4" borderId="30" xfId="34" applyFont="1" applyFill="1" applyBorder="1" applyAlignment="1">
      <alignment horizontal="center"/>
    </xf>
    <xf numFmtId="0" fontId="29" fillId="4" borderId="30" xfId="34" applyFont="1" applyFill="1" applyBorder="1" applyAlignment="1">
      <alignment horizontal="center"/>
    </xf>
    <xf numFmtId="4" fontId="30" fillId="4" borderId="30" xfId="34" applyNumberFormat="1" applyFont="1" applyFill="1" applyBorder="1" applyAlignment="1">
      <alignment horizontal="center"/>
    </xf>
    <xf numFmtId="4" fontId="39" fillId="4" borderId="33" xfId="34" applyNumberFormat="1" applyFont="1" applyFill="1" applyBorder="1" applyAlignment="1">
      <alignment horizontal="center"/>
    </xf>
    <xf numFmtId="0" fontId="30" fillId="3" borderId="5" xfId="34" applyFont="1" applyFill="1" applyBorder="1"/>
    <xf numFmtId="165" fontId="30" fillId="3" borderId="5" xfId="34" applyNumberFormat="1" applyFont="1" applyFill="1" applyBorder="1" applyAlignment="1">
      <alignment horizontal="center"/>
    </xf>
    <xf numFmtId="0" fontId="39" fillId="3" borderId="6" xfId="34" applyFont="1" applyFill="1" applyBorder="1"/>
    <xf numFmtId="4" fontId="48" fillId="4" borderId="30" xfId="34" applyNumberFormat="1" applyFont="1" applyFill="1" applyBorder="1" applyAlignment="1">
      <alignment horizontal="center"/>
    </xf>
    <xf numFmtId="165" fontId="32" fillId="0" borderId="0" xfId="30" applyNumberFormat="1" applyFont="1" applyAlignment="1">
      <alignment horizontal="center"/>
    </xf>
    <xf numFmtId="0" fontId="32" fillId="2" borderId="0" xfId="30" applyFont="1" applyFill="1" applyAlignment="1">
      <alignment horizontal="left"/>
    </xf>
    <xf numFmtId="1" fontId="32" fillId="2" borderId="0" xfId="30" applyNumberFormat="1" applyFont="1" applyFill="1" applyAlignment="1">
      <alignment horizontal="center" vertical="center" wrapText="1"/>
    </xf>
    <xf numFmtId="0" fontId="36" fillId="2" borderId="0" xfId="30" applyFont="1" applyFill="1"/>
    <xf numFmtId="165" fontId="36" fillId="2" borderId="0" xfId="30" applyNumberFormat="1" applyFont="1" applyFill="1"/>
    <xf numFmtId="0" fontId="36" fillId="3" borderId="1" xfId="30" applyFont="1" applyFill="1" applyBorder="1" applyAlignment="1">
      <alignment horizontal="left"/>
    </xf>
    <xf numFmtId="2" fontId="36" fillId="0" borderId="0" xfId="30" applyNumberFormat="1" applyFont="1" applyAlignment="1">
      <alignment horizontal="left"/>
    </xf>
    <xf numFmtId="4" fontId="29" fillId="3" borderId="0" xfId="30" applyNumberFormat="1" applyFont="1" applyFill="1" applyAlignment="1">
      <alignment horizontal="center"/>
    </xf>
    <xf numFmtId="4" fontId="29" fillId="3" borderId="4" xfId="30" applyNumberFormat="1" applyFont="1" applyFill="1" applyBorder="1" applyAlignment="1">
      <alignment horizontal="center"/>
    </xf>
    <xf numFmtId="0" fontId="36" fillId="3" borderId="2" xfId="30" applyFont="1" applyFill="1" applyBorder="1" applyAlignment="1">
      <alignment horizontal="left"/>
    </xf>
    <xf numFmtId="4" fontId="29" fillId="3" borderId="5" xfId="30" applyNumberFormat="1" applyFont="1" applyFill="1" applyBorder="1" applyAlignment="1">
      <alignment horizontal="center"/>
    </xf>
    <xf numFmtId="4" fontId="29" fillId="3" borderId="6" xfId="30" applyNumberFormat="1" applyFont="1" applyFill="1" applyBorder="1" applyAlignment="1">
      <alignment horizontal="center"/>
    </xf>
    <xf numFmtId="0" fontId="36" fillId="3" borderId="3" xfId="30" applyFont="1" applyFill="1" applyBorder="1" applyAlignment="1">
      <alignment horizontal="left"/>
    </xf>
    <xf numFmtId="0" fontId="36" fillId="3" borderId="1" xfId="30" applyFont="1" applyFill="1" applyBorder="1" applyAlignment="1">
      <alignment horizontal="center"/>
    </xf>
    <xf numFmtId="0" fontId="36" fillId="0" borderId="0" xfId="30" applyFont="1" applyAlignment="1">
      <alignment horizontal="left"/>
    </xf>
    <xf numFmtId="165" fontId="29" fillId="0" borderId="0" xfId="30" applyNumberFormat="1" applyFont="1"/>
    <xf numFmtId="165" fontId="29" fillId="0" borderId="0" xfId="30" applyNumberFormat="1" applyFont="1" applyAlignment="1">
      <alignment horizontal="center"/>
    </xf>
    <xf numFmtId="4" fontId="29" fillId="0" borderId="0" xfId="30" applyNumberFormat="1" applyFont="1" applyAlignment="1">
      <alignment horizontal="center"/>
    </xf>
    <xf numFmtId="0" fontId="29" fillId="4" borderId="30" xfId="30" applyFont="1" applyFill="1" applyBorder="1" applyAlignment="1">
      <alignment horizontal="center"/>
    </xf>
    <xf numFmtId="4" fontId="29" fillId="4" borderId="30" xfId="30" applyNumberFormat="1" applyFont="1" applyFill="1" applyBorder="1" applyAlignment="1">
      <alignment horizontal="center"/>
    </xf>
    <xf numFmtId="4" fontId="33" fillId="4" borderId="33" xfId="30" applyNumberFormat="1" applyFont="1" applyFill="1" applyBorder="1" applyAlignment="1">
      <alignment horizontal="center"/>
    </xf>
    <xf numFmtId="0" fontId="36" fillId="0" borderId="0" xfId="20" applyFont="1"/>
    <xf numFmtId="0" fontId="32" fillId="0" borderId="0" xfId="20" applyFont="1" applyAlignment="1">
      <alignment horizontal="left"/>
    </xf>
    <xf numFmtId="0" fontId="32" fillId="0" borderId="0" xfId="20" applyFont="1"/>
    <xf numFmtId="0" fontId="36" fillId="0" borderId="0" xfId="20" applyFont="1" applyAlignment="1">
      <alignment horizontal="center"/>
    </xf>
    <xf numFmtId="165" fontId="32" fillId="0" borderId="0" xfId="20" applyNumberFormat="1" applyFont="1" applyAlignment="1">
      <alignment horizontal="center"/>
    </xf>
    <xf numFmtId="165" fontId="36" fillId="0" borderId="0" xfId="20" applyNumberFormat="1" applyFont="1"/>
    <xf numFmtId="0" fontId="45" fillId="0" borderId="0" xfId="19" applyFont="1" applyFill="1" applyBorder="1" applyAlignment="1" applyProtection="1">
      <alignment horizontal="center" vertical="center" wrapText="1"/>
    </xf>
    <xf numFmtId="0" fontId="29" fillId="0" borderId="0" xfId="20" applyFont="1" applyAlignment="1">
      <alignment horizontal="center" vertical="center"/>
    </xf>
    <xf numFmtId="0" fontId="32" fillId="0" borderId="0" xfId="20" applyFont="1" applyAlignment="1">
      <alignment horizontal="center" vertical="center" wrapText="1"/>
    </xf>
    <xf numFmtId="49" fontId="32" fillId="0" borderId="0" xfId="20" applyNumberFormat="1" applyFont="1" applyAlignment="1">
      <alignment horizontal="center" vertical="center" wrapText="1"/>
    </xf>
    <xf numFmtId="165" fontId="32" fillId="0" borderId="0" xfId="20" applyNumberFormat="1" applyFont="1" applyAlignment="1">
      <alignment horizontal="center" vertical="center" wrapText="1"/>
    </xf>
    <xf numFmtId="0" fontId="32" fillId="0" borderId="0" xfId="21" applyNumberFormat="1" applyFont="1" applyFill="1" applyBorder="1" applyAlignment="1">
      <alignment horizontal="center"/>
    </xf>
    <xf numFmtId="0" fontId="29" fillId="0" borderId="3" xfId="20" applyFont="1" applyBorder="1" applyAlignment="1">
      <alignment horizontal="center" vertical="center"/>
    </xf>
    <xf numFmtId="0" fontId="32" fillId="0" borderId="7" xfId="20" applyFont="1" applyBorder="1" applyAlignment="1">
      <alignment horizontal="center" vertical="center" wrapText="1"/>
    </xf>
    <xf numFmtId="49" fontId="32" fillId="0" borderId="7" xfId="20" applyNumberFormat="1" applyFont="1" applyBorder="1" applyAlignment="1">
      <alignment horizontal="center" vertical="center" wrapText="1"/>
    </xf>
    <xf numFmtId="165" fontId="32" fillId="0" borderId="7" xfId="20" applyNumberFormat="1" applyFont="1" applyBorder="1" applyAlignment="1">
      <alignment horizontal="center" vertical="center" wrapText="1"/>
    </xf>
    <xf numFmtId="0" fontId="32" fillId="0" borderId="8" xfId="21" applyNumberFormat="1" applyFont="1" applyFill="1" applyBorder="1" applyAlignment="1">
      <alignment horizontal="center"/>
    </xf>
    <xf numFmtId="0" fontId="33" fillId="3" borderId="1" xfId="20" applyFont="1" applyFill="1" applyBorder="1" applyAlignment="1">
      <alignment horizontal="center" vertical="center"/>
    </xf>
    <xf numFmtId="0" fontId="33" fillId="3" borderId="0" xfId="20" applyFont="1" applyFill="1" applyAlignment="1">
      <alignment horizontal="center" vertical="center" wrapText="1"/>
    </xf>
    <xf numFmtId="49" fontId="33" fillId="3" borderId="0" xfId="20" applyNumberFormat="1" applyFont="1" applyFill="1" applyAlignment="1">
      <alignment horizontal="center" vertical="center" wrapText="1"/>
    </xf>
    <xf numFmtId="167" fontId="33" fillId="3" borderId="0" xfId="20" applyNumberFormat="1" applyFont="1" applyFill="1" applyAlignment="1">
      <alignment horizontal="center" vertical="center" wrapText="1"/>
    </xf>
    <xf numFmtId="165" fontId="29" fillId="3" borderId="4" xfId="20" applyNumberFormat="1" applyFont="1" applyFill="1" applyBorder="1"/>
    <xf numFmtId="0" fontId="33" fillId="2" borderId="1" xfId="20" applyFont="1" applyFill="1" applyBorder="1" applyAlignment="1">
      <alignment horizontal="left"/>
    </xf>
    <xf numFmtId="0" fontId="36" fillId="0" borderId="0" xfId="20" applyFont="1" applyAlignment="1">
      <alignment horizontal="center" vertical="center"/>
    </xf>
    <xf numFmtId="0" fontId="33" fillId="2" borderId="2" xfId="20" applyFont="1" applyFill="1" applyBorder="1" applyAlignment="1">
      <alignment horizontal="left"/>
    </xf>
    <xf numFmtId="0" fontId="33" fillId="2" borderId="0" xfId="20" applyFont="1" applyFill="1" applyAlignment="1">
      <alignment horizontal="left"/>
    </xf>
    <xf numFmtId="0" fontId="33" fillId="0" borderId="0" xfId="20" applyFont="1" applyAlignment="1">
      <alignment horizontal="center" vertical="center"/>
    </xf>
    <xf numFmtId="0" fontId="33" fillId="0" borderId="7" xfId="20" applyFont="1" applyBorder="1" applyAlignment="1">
      <alignment horizontal="center" vertical="center" wrapText="1"/>
    </xf>
    <xf numFmtId="49" fontId="33" fillId="0" borderId="7" xfId="20" applyNumberFormat="1" applyFont="1" applyBorder="1" applyAlignment="1">
      <alignment horizontal="center" vertical="center" wrapText="1"/>
    </xf>
    <xf numFmtId="165" fontId="33" fillId="0" borderId="7" xfId="20" applyNumberFormat="1" applyFont="1" applyBorder="1" applyAlignment="1">
      <alignment horizontal="center" vertical="center" wrapText="1"/>
    </xf>
    <xf numFmtId="0" fontId="33" fillId="0" borderId="8" xfId="21" applyNumberFormat="1" applyFont="1" applyFill="1" applyBorder="1" applyAlignment="1">
      <alignment horizontal="center"/>
    </xf>
    <xf numFmtId="0" fontId="33" fillId="0" borderId="1" xfId="20" applyFont="1" applyBorder="1" applyAlignment="1">
      <alignment horizontal="left"/>
    </xf>
    <xf numFmtId="0" fontId="33" fillId="0" borderId="0" xfId="20" applyFont="1" applyAlignment="1">
      <alignment horizontal="left"/>
    </xf>
    <xf numFmtId="0" fontId="33" fillId="2" borderId="3" xfId="20" applyFont="1" applyFill="1" applyBorder="1" applyAlignment="1">
      <alignment horizontal="center"/>
    </xf>
    <xf numFmtId="0" fontId="35" fillId="2" borderId="1" xfId="20" applyFont="1" applyFill="1" applyBorder="1" applyAlignment="1">
      <alignment horizontal="center"/>
    </xf>
    <xf numFmtId="0" fontId="33" fillId="2" borderId="0" xfId="20" applyFont="1" applyFill="1" applyAlignment="1">
      <alignment horizontal="center" vertical="center"/>
    </xf>
    <xf numFmtId="0" fontId="33" fillId="2" borderId="4" xfId="20" applyFont="1" applyFill="1" applyBorder="1" applyAlignment="1">
      <alignment horizontal="center" vertical="center"/>
    </xf>
    <xf numFmtId="0" fontId="33" fillId="2" borderId="5" xfId="20" applyFont="1" applyFill="1" applyBorder="1" applyAlignment="1">
      <alignment horizontal="center" vertical="center"/>
    </xf>
    <xf numFmtId="0" fontId="33" fillId="2" borderId="6" xfId="20" applyFont="1" applyFill="1" applyBorder="1" applyAlignment="1">
      <alignment horizontal="center" vertical="center"/>
    </xf>
    <xf numFmtId="0" fontId="33" fillId="0" borderId="7" xfId="20" applyFont="1" applyBorder="1" applyAlignment="1">
      <alignment horizontal="center" vertical="center"/>
    </xf>
    <xf numFmtId="0" fontId="33" fillId="0" borderId="8" xfId="20" applyFont="1" applyBorder="1" applyAlignment="1">
      <alignment horizontal="center" vertical="center"/>
    </xf>
    <xf numFmtId="0" fontId="33" fillId="0" borderId="4" xfId="20" applyFont="1" applyBorder="1" applyAlignment="1">
      <alignment horizontal="center" vertical="center"/>
    </xf>
    <xf numFmtId="0" fontId="33" fillId="3" borderId="3" xfId="20" applyFont="1" applyFill="1" applyBorder="1" applyAlignment="1">
      <alignment horizontal="left"/>
    </xf>
    <xf numFmtId="0" fontId="33" fillId="3" borderId="7" xfId="20" applyFont="1" applyFill="1" applyBorder="1" applyAlignment="1">
      <alignment vertical="center"/>
    </xf>
    <xf numFmtId="0" fontId="29" fillId="3" borderId="7" xfId="20" applyFont="1" applyFill="1" applyBorder="1" applyAlignment="1">
      <alignment horizontal="center" vertical="center"/>
    </xf>
    <xf numFmtId="0" fontId="29" fillId="3" borderId="7" xfId="20" applyFont="1" applyFill="1" applyBorder="1" applyAlignment="1">
      <alignment vertical="center"/>
    </xf>
    <xf numFmtId="165" fontId="29" fillId="3" borderId="8" xfId="20" applyNumberFormat="1" applyFont="1" applyFill="1" applyBorder="1" applyAlignment="1">
      <alignment vertical="center"/>
    </xf>
    <xf numFmtId="0" fontId="33" fillId="3" borderId="0" xfId="20" applyFont="1" applyFill="1" applyAlignment="1">
      <alignment vertical="center"/>
    </xf>
    <xf numFmtId="0" fontId="29" fillId="3" borderId="0" xfId="20" applyFont="1" applyFill="1" applyAlignment="1">
      <alignment horizontal="center" vertical="center"/>
    </xf>
    <xf numFmtId="0" fontId="29" fillId="3" borderId="0" xfId="20" applyFont="1" applyFill="1" applyAlignment="1">
      <alignment vertical="center"/>
    </xf>
    <xf numFmtId="0" fontId="33" fillId="3" borderId="1" xfId="20" applyFont="1" applyFill="1" applyBorder="1" applyAlignment="1">
      <alignment horizontal="center"/>
    </xf>
    <xf numFmtId="0" fontId="33" fillId="3" borderId="30" xfId="20" applyFont="1" applyFill="1" applyBorder="1" applyAlignment="1">
      <alignment horizontal="center" vertical="center"/>
    </xf>
    <xf numFmtId="4" fontId="29" fillId="3" borderId="30" xfId="20" applyNumberFormat="1" applyFont="1" applyFill="1" applyBorder="1" applyAlignment="1">
      <alignment horizontal="center" vertical="center"/>
    </xf>
    <xf numFmtId="4" fontId="33" fillId="5" borderId="33" xfId="20" applyNumberFormat="1" applyFont="1" applyFill="1" applyBorder="1" applyAlignment="1">
      <alignment horizontal="center" vertical="center"/>
    </xf>
    <xf numFmtId="0" fontId="33" fillId="3" borderId="1" xfId="20" applyFont="1" applyFill="1" applyBorder="1" applyAlignment="1">
      <alignment horizontal="left"/>
    </xf>
    <xf numFmtId="0" fontId="33" fillId="3" borderId="0" xfId="20" applyFont="1" applyFill="1" applyAlignment="1">
      <alignment horizontal="center" vertical="center"/>
    </xf>
    <xf numFmtId="0" fontId="33" fillId="3" borderId="4" xfId="20" applyFont="1" applyFill="1" applyBorder="1" applyAlignment="1">
      <alignment horizontal="center" vertical="center"/>
    </xf>
    <xf numFmtId="0" fontId="33" fillId="3" borderId="2" xfId="20" applyFont="1" applyFill="1" applyBorder="1" applyAlignment="1">
      <alignment horizontal="left"/>
    </xf>
    <xf numFmtId="0" fontId="33" fillId="3" borderId="5" xfId="20" applyFont="1" applyFill="1" applyBorder="1" applyAlignment="1">
      <alignment horizontal="center" vertical="center"/>
    </xf>
    <xf numFmtId="0" fontId="33" fillId="3" borderId="6" xfId="20" applyFont="1" applyFill="1" applyBorder="1" applyAlignment="1">
      <alignment horizontal="center" vertical="center"/>
    </xf>
    <xf numFmtId="0" fontId="33" fillId="3" borderId="0" xfId="20" applyFont="1" applyFill="1" applyAlignment="1">
      <alignment horizontal="left"/>
    </xf>
    <xf numFmtId="0" fontId="33" fillId="0" borderId="0" xfId="30" applyFont="1"/>
    <xf numFmtId="165" fontId="33" fillId="0" borderId="0" xfId="30" applyNumberFormat="1" applyFont="1" applyAlignment="1">
      <alignment horizontal="center"/>
    </xf>
    <xf numFmtId="0" fontId="33" fillId="3" borderId="1" xfId="30" applyFont="1" applyFill="1" applyBorder="1" applyAlignment="1">
      <alignment vertical="center" wrapText="1"/>
    </xf>
    <xf numFmtId="4" fontId="33" fillId="5" borderId="32" xfId="30" applyNumberFormat="1" applyFont="1" applyFill="1" applyBorder="1" applyAlignment="1">
      <alignment horizontal="center" vertical="center"/>
    </xf>
    <xf numFmtId="4" fontId="33" fillId="5" borderId="33" xfId="30" applyNumberFormat="1" applyFont="1" applyFill="1" applyBorder="1" applyAlignment="1">
      <alignment horizontal="center" vertical="center"/>
    </xf>
    <xf numFmtId="0" fontId="33" fillId="3" borderId="7" xfId="30" applyFont="1" applyFill="1" applyBorder="1"/>
    <xf numFmtId="0" fontId="29" fillId="3" borderId="7" xfId="30" applyFont="1" applyFill="1" applyBorder="1"/>
    <xf numFmtId="165" fontId="29" fillId="3" borderId="7" xfId="30" applyNumberFormat="1" applyFont="1" applyFill="1" applyBorder="1"/>
    <xf numFmtId="165" fontId="33" fillId="3" borderId="8" xfId="30" applyNumberFormat="1" applyFont="1" applyFill="1" applyBorder="1" applyAlignment="1">
      <alignment horizontal="center"/>
    </xf>
    <xf numFmtId="0" fontId="33" fillId="3" borderId="1" xfId="30" applyFont="1" applyFill="1" applyBorder="1" applyAlignment="1">
      <alignment horizontal="center" vertical="center" wrapText="1"/>
    </xf>
    <xf numFmtId="0" fontId="33" fillId="0" borderId="0" xfId="30" applyFont="1" applyAlignment="1">
      <alignment horizontal="center" vertical="center" wrapText="1"/>
    </xf>
    <xf numFmtId="0" fontId="33" fillId="3" borderId="0" xfId="30" applyFont="1" applyFill="1" applyAlignment="1">
      <alignment horizontal="center" vertical="center"/>
    </xf>
    <xf numFmtId="4" fontId="29" fillId="3" borderId="0" xfId="30" applyNumberFormat="1" applyFont="1" applyFill="1" applyAlignment="1">
      <alignment horizontal="center" vertical="center"/>
    </xf>
    <xf numFmtId="0" fontId="29" fillId="3" borderId="5" xfId="30" applyFont="1" applyFill="1" applyBorder="1"/>
    <xf numFmtId="165" fontId="33" fillId="3" borderId="5" xfId="30" applyNumberFormat="1" applyFont="1" applyFill="1" applyBorder="1" applyAlignment="1">
      <alignment horizontal="center"/>
    </xf>
    <xf numFmtId="165" fontId="33" fillId="3" borderId="7" xfId="30" applyNumberFormat="1" applyFont="1" applyFill="1" applyBorder="1" applyAlignment="1">
      <alignment horizontal="center"/>
    </xf>
    <xf numFmtId="0" fontId="33" fillId="3" borderId="0" xfId="30" applyFont="1" applyFill="1"/>
    <xf numFmtId="0" fontId="33" fillId="3" borderId="5" xfId="30" applyFont="1" applyFill="1" applyBorder="1" applyAlignment="1">
      <alignment horizontal="center" vertical="center"/>
    </xf>
    <xf numFmtId="4" fontId="29" fillId="3" borderId="5" xfId="30" applyNumberFormat="1" applyFont="1" applyFill="1" applyBorder="1" applyAlignment="1">
      <alignment horizontal="center" vertical="center"/>
    </xf>
    <xf numFmtId="4" fontId="33" fillId="3" borderId="6" xfId="30" applyNumberFormat="1" applyFont="1" applyFill="1" applyBorder="1" applyAlignment="1">
      <alignment horizontal="center" vertical="center"/>
    </xf>
    <xf numFmtId="0" fontId="33" fillId="0" borderId="0" xfId="30" applyFont="1" applyAlignment="1">
      <alignment horizontal="center" vertical="center"/>
    </xf>
    <xf numFmtId="4" fontId="29" fillId="0" borderId="0" xfId="30" applyNumberFormat="1" applyFont="1" applyAlignment="1">
      <alignment horizontal="center" vertical="center"/>
    </xf>
    <xf numFmtId="4" fontId="33" fillId="0" borderId="0" xfId="30" applyNumberFormat="1" applyFont="1" applyAlignment="1">
      <alignment horizontal="center" vertical="center"/>
    </xf>
    <xf numFmtId="0" fontId="33" fillId="3" borderId="7" xfId="30" applyFont="1" applyFill="1" applyBorder="1" applyAlignment="1">
      <alignment horizontal="center" vertical="center"/>
    </xf>
    <xf numFmtId="4" fontId="29" fillId="3" borderId="7" xfId="30" applyNumberFormat="1" applyFont="1" applyFill="1" applyBorder="1" applyAlignment="1">
      <alignment horizontal="center" vertical="center"/>
    </xf>
    <xf numFmtId="4" fontId="33" fillId="3" borderId="8" xfId="30" applyNumberFormat="1" applyFont="1" applyFill="1" applyBorder="1" applyAlignment="1">
      <alignment horizontal="center" vertical="center"/>
    </xf>
    <xf numFmtId="4" fontId="29" fillId="3" borderId="30" xfId="30" applyNumberFormat="1" applyFont="1" applyFill="1" applyBorder="1" applyAlignment="1">
      <alignment horizontal="center" vertical="center"/>
    </xf>
    <xf numFmtId="0" fontId="29" fillId="3" borderId="8" xfId="30" applyFont="1" applyFill="1" applyBorder="1"/>
    <xf numFmtId="0" fontId="35" fillId="0" borderId="0" xfId="30" applyFont="1" applyAlignment="1">
      <alignment horizontal="center" wrapText="1"/>
    </xf>
    <xf numFmtId="0" fontId="35" fillId="3" borderId="1" xfId="30" applyFont="1" applyFill="1" applyBorder="1" applyAlignment="1">
      <alignment horizontal="center" vertical="center" wrapText="1"/>
    </xf>
    <xf numFmtId="0" fontId="33" fillId="4" borderId="30" xfId="30" applyFont="1" applyFill="1" applyBorder="1" applyAlignment="1">
      <alignment horizontal="center" vertical="center"/>
    </xf>
    <xf numFmtId="2" fontId="29" fillId="4" borderId="30" xfId="30" applyNumberFormat="1" applyFont="1" applyFill="1" applyBorder="1" applyAlignment="1">
      <alignment horizontal="center"/>
    </xf>
    <xf numFmtId="2" fontId="33" fillId="4" borderId="33" xfId="30" applyNumberFormat="1" applyFont="1" applyFill="1" applyBorder="1" applyAlignment="1">
      <alignment horizontal="center"/>
    </xf>
    <xf numFmtId="0" fontId="33" fillId="4" borderId="31" xfId="30" applyFont="1" applyFill="1" applyBorder="1" applyAlignment="1">
      <alignment horizontal="center" vertical="center"/>
    </xf>
    <xf numFmtId="0" fontId="29" fillId="4" borderId="31" xfId="30" applyFont="1" applyFill="1" applyBorder="1" applyAlignment="1">
      <alignment horizontal="center" vertical="center"/>
    </xf>
    <xf numFmtId="0" fontId="30" fillId="0" borderId="0" xfId="30" applyFont="1"/>
    <xf numFmtId="0" fontId="29" fillId="3" borderId="4" xfId="30" applyFont="1" applyFill="1" applyBorder="1"/>
    <xf numFmtId="0" fontId="29" fillId="3" borderId="6" xfId="30" applyFont="1" applyFill="1" applyBorder="1"/>
    <xf numFmtId="0" fontId="10" fillId="0" borderId="0" xfId="17" applyFont="1"/>
    <xf numFmtId="0" fontId="10" fillId="3" borderId="3" xfId="17" applyFont="1" applyFill="1" applyBorder="1"/>
    <xf numFmtId="0" fontId="10" fillId="3" borderId="1" xfId="17" applyFont="1" applyFill="1" applyBorder="1"/>
    <xf numFmtId="0" fontId="29" fillId="4" borderId="31" xfId="17" applyFont="1" applyFill="1" applyBorder="1" applyAlignment="1">
      <alignment horizontal="center" vertical="center"/>
    </xf>
    <xf numFmtId="2" fontId="39" fillId="4" borderId="32" xfId="17" applyNumberFormat="1" applyFont="1" applyFill="1" applyBorder="1" applyAlignment="1">
      <alignment horizontal="center"/>
    </xf>
    <xf numFmtId="0" fontId="29" fillId="4" borderId="30" xfId="17" applyFont="1" applyFill="1" applyBorder="1" applyAlignment="1">
      <alignment horizontal="center" vertical="center"/>
    </xf>
    <xf numFmtId="2" fontId="39" fillId="4" borderId="4" xfId="17" applyNumberFormat="1" applyFont="1" applyFill="1" applyBorder="1" applyAlignment="1">
      <alignment horizontal="center"/>
    </xf>
    <xf numFmtId="2" fontId="39" fillId="4" borderId="34" xfId="17" applyNumberFormat="1" applyFont="1" applyFill="1" applyBorder="1" applyAlignment="1">
      <alignment horizontal="center"/>
    </xf>
    <xf numFmtId="0" fontId="33" fillId="4" borderId="31" xfId="17" applyFont="1" applyFill="1" applyBorder="1" applyAlignment="1">
      <alignment horizontal="center" vertical="center"/>
    </xf>
    <xf numFmtId="0" fontId="33" fillId="4" borderId="30" xfId="17" applyFont="1" applyFill="1" applyBorder="1" applyAlignment="1">
      <alignment horizontal="center" vertical="center"/>
    </xf>
    <xf numFmtId="0" fontId="17" fillId="0" borderId="0" xfId="1" applyAlignment="1" applyProtection="1">
      <alignment horizontal="center" vertical="center"/>
    </xf>
    <xf numFmtId="0" fontId="33" fillId="3" borderId="30" xfId="3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2" fontId="33" fillId="3" borderId="0" xfId="0" applyNumberFormat="1" applyFont="1" applyFill="1" applyAlignment="1">
      <alignment horizontal="center"/>
    </xf>
    <xf numFmtId="4" fontId="29" fillId="4" borderId="0" xfId="30" applyNumberFormat="1" applyFont="1" applyFill="1" applyAlignment="1">
      <alignment horizontal="center"/>
    </xf>
    <xf numFmtId="4" fontId="33" fillId="4" borderId="4" xfId="30" applyNumberFormat="1" applyFont="1" applyFill="1" applyBorder="1" applyAlignment="1">
      <alignment horizontal="center"/>
    </xf>
    <xf numFmtId="2" fontId="29" fillId="0" borderId="0" xfId="30" applyNumberFormat="1" applyFont="1"/>
    <xf numFmtId="0" fontId="30" fillId="3" borderId="3" xfId="30" applyFont="1" applyFill="1" applyBorder="1"/>
    <xf numFmtId="0" fontId="30" fillId="3" borderId="7" xfId="30" applyFont="1" applyFill="1" applyBorder="1"/>
    <xf numFmtId="165" fontId="30" fillId="3" borderId="7" xfId="30" applyNumberFormat="1" applyFont="1" applyFill="1" applyBorder="1"/>
    <xf numFmtId="0" fontId="30" fillId="3" borderId="8" xfId="30" applyFont="1" applyFill="1" applyBorder="1"/>
    <xf numFmtId="0" fontId="39" fillId="3" borderId="1" xfId="30" applyFont="1" applyFill="1" applyBorder="1" applyAlignment="1">
      <alignment horizontal="center" vertical="center" wrapText="1"/>
    </xf>
    <xf numFmtId="0" fontId="39" fillId="3" borderId="30" xfId="30" applyFont="1" applyFill="1" applyBorder="1" applyAlignment="1">
      <alignment horizontal="center"/>
    </xf>
    <xf numFmtId="0" fontId="30" fillId="3" borderId="30" xfId="30" applyFont="1" applyFill="1" applyBorder="1" applyAlignment="1">
      <alignment horizontal="center"/>
    </xf>
    <xf numFmtId="4" fontId="30" fillId="3" borderId="30" xfId="30" applyNumberFormat="1" applyFont="1" applyFill="1" applyBorder="1" applyAlignment="1">
      <alignment horizontal="center"/>
    </xf>
    <xf numFmtId="4" fontId="39" fillId="5" borderId="33" xfId="30" applyNumberFormat="1" applyFont="1" applyFill="1" applyBorder="1" applyAlignment="1">
      <alignment horizontal="center"/>
    </xf>
    <xf numFmtId="0" fontId="39" fillId="3" borderId="31" xfId="30" applyFont="1" applyFill="1" applyBorder="1" applyAlignment="1">
      <alignment horizontal="center"/>
    </xf>
    <xf numFmtId="0" fontId="30" fillId="3" borderId="31" xfId="30" applyFont="1" applyFill="1" applyBorder="1" applyAlignment="1">
      <alignment horizontal="center"/>
    </xf>
    <xf numFmtId="4" fontId="30" fillId="3" borderId="31" xfId="30" applyNumberFormat="1" applyFont="1" applyFill="1" applyBorder="1" applyAlignment="1">
      <alignment horizontal="center"/>
    </xf>
    <xf numFmtId="0" fontId="39" fillId="3" borderId="1" xfId="30" applyFont="1" applyFill="1" applyBorder="1" applyAlignment="1">
      <alignment vertical="center" wrapText="1"/>
    </xf>
    <xf numFmtId="0" fontId="44" fillId="3" borderId="1" xfId="30" applyFont="1" applyFill="1" applyBorder="1" applyAlignment="1">
      <alignment horizontal="center"/>
    </xf>
    <xf numFmtId="0" fontId="44" fillId="3" borderId="1" xfId="30" applyFont="1" applyFill="1" applyBorder="1" applyAlignment="1">
      <alignment horizontal="left"/>
    </xf>
    <xf numFmtId="0" fontId="44" fillId="3" borderId="2" xfId="30" applyFont="1" applyFill="1" applyBorder="1" applyAlignment="1">
      <alignment horizontal="left"/>
    </xf>
    <xf numFmtId="0" fontId="39" fillId="3" borderId="5" xfId="30" applyFont="1" applyFill="1" applyBorder="1" applyAlignment="1">
      <alignment horizontal="center"/>
    </xf>
    <xf numFmtId="0" fontId="30" fillId="3" borderId="5" xfId="30" applyFont="1" applyFill="1" applyBorder="1" applyAlignment="1">
      <alignment horizontal="center"/>
    </xf>
    <xf numFmtId="2" fontId="30" fillId="3" borderId="5" xfId="30" applyNumberFormat="1" applyFont="1" applyFill="1" applyBorder="1" applyAlignment="1">
      <alignment horizontal="center"/>
    </xf>
    <xf numFmtId="2" fontId="39" fillId="3" borderId="6" xfId="30" applyNumberFormat="1" applyFont="1" applyFill="1" applyBorder="1" applyAlignment="1">
      <alignment horizontal="center"/>
    </xf>
    <xf numFmtId="0" fontId="32" fillId="3" borderId="1" xfId="30" applyFont="1" applyFill="1" applyBorder="1" applyAlignment="1">
      <alignment horizontal="center"/>
    </xf>
    <xf numFmtId="4" fontId="33" fillId="4" borderId="31" xfId="30" applyNumberFormat="1" applyFont="1" applyFill="1" applyBorder="1" applyAlignment="1">
      <alignment horizontal="center"/>
    </xf>
    <xf numFmtId="0" fontId="44" fillId="3" borderId="3" xfId="30" applyFont="1" applyFill="1" applyBorder="1" applyAlignment="1">
      <alignment horizontal="left"/>
    </xf>
    <xf numFmtId="0" fontId="39" fillId="3" borderId="7" xfId="30" applyFont="1" applyFill="1" applyBorder="1"/>
    <xf numFmtId="0" fontId="30" fillId="3" borderId="7" xfId="30" applyFont="1" applyFill="1" applyBorder="1" applyAlignment="1">
      <alignment horizontal="center"/>
    </xf>
    <xf numFmtId="165" fontId="39" fillId="3" borderId="8" xfId="30" applyNumberFormat="1" applyFont="1" applyFill="1" applyBorder="1" applyAlignment="1">
      <alignment horizontal="center"/>
    </xf>
    <xf numFmtId="0" fontId="39" fillId="4" borderId="31" xfId="30" applyFont="1" applyFill="1" applyBorder="1" applyAlignment="1">
      <alignment horizontal="center"/>
    </xf>
    <xf numFmtId="0" fontId="30" fillId="4" borderId="31" xfId="30" applyFont="1" applyFill="1" applyBorder="1" applyAlignment="1">
      <alignment horizontal="center"/>
    </xf>
    <xf numFmtId="2" fontId="39" fillId="3" borderId="5" xfId="30" applyNumberFormat="1" applyFont="1" applyFill="1" applyBorder="1" applyAlignment="1">
      <alignment horizontal="center"/>
    </xf>
    <xf numFmtId="167" fontId="29" fillId="0" borderId="0" xfId="30" applyNumberFormat="1" applyFont="1"/>
    <xf numFmtId="167" fontId="29" fillId="3" borderId="8" xfId="30" applyNumberFormat="1" applyFont="1" applyFill="1" applyBorder="1"/>
    <xf numFmtId="0" fontId="29" fillId="4" borderId="30" xfId="30" applyFont="1" applyFill="1" applyBorder="1" applyAlignment="1">
      <alignment horizontal="center" vertical="center"/>
    </xf>
    <xf numFmtId="2" fontId="33" fillId="4" borderId="30" xfId="30" applyNumberFormat="1" applyFont="1" applyFill="1" applyBorder="1" applyAlignment="1">
      <alignment horizontal="center"/>
    </xf>
    <xf numFmtId="0" fontId="29" fillId="3" borderId="0" xfId="30" applyFont="1" applyFill="1" applyAlignment="1">
      <alignment horizontal="center" vertical="center"/>
    </xf>
    <xf numFmtId="0" fontId="29" fillId="3" borderId="5" xfId="30" applyFont="1" applyFill="1" applyBorder="1" applyAlignment="1">
      <alignment horizontal="center" vertical="center"/>
    </xf>
    <xf numFmtId="0" fontId="42" fillId="3" borderId="1" xfId="30" applyFont="1" applyFill="1" applyBorder="1" applyAlignment="1">
      <alignment horizontal="center" vertical="center" wrapText="1"/>
    </xf>
    <xf numFmtId="0" fontId="42" fillId="3" borderId="1" xfId="30" applyFont="1" applyFill="1" applyBorder="1" applyAlignment="1">
      <alignment vertical="center" wrapText="1"/>
    </xf>
    <xf numFmtId="0" fontId="43" fillId="3" borderId="1" xfId="30" applyFont="1" applyFill="1" applyBorder="1" applyAlignment="1">
      <alignment horizontal="center"/>
    </xf>
    <xf numFmtId="0" fontId="43" fillId="3" borderId="1" xfId="30" applyFont="1" applyFill="1" applyBorder="1" applyAlignment="1">
      <alignment horizontal="left"/>
    </xf>
    <xf numFmtId="0" fontId="29" fillId="3" borderId="30" xfId="30" applyFont="1" applyFill="1" applyBorder="1" applyAlignment="1">
      <alignment horizontal="center" vertical="center"/>
    </xf>
    <xf numFmtId="0" fontId="33" fillId="3" borderId="31" xfId="30" applyFont="1" applyFill="1" applyBorder="1" applyAlignment="1">
      <alignment horizontal="center" vertical="center"/>
    </xf>
    <xf numFmtId="0" fontId="29" fillId="3" borderId="31" xfId="30" applyFont="1" applyFill="1" applyBorder="1" applyAlignment="1">
      <alignment horizontal="center" vertical="center"/>
    </xf>
    <xf numFmtId="4" fontId="29" fillId="3" borderId="31" xfId="30" applyNumberFormat="1" applyFont="1" applyFill="1" applyBorder="1" applyAlignment="1">
      <alignment horizontal="center" vertical="center"/>
    </xf>
    <xf numFmtId="165" fontId="29" fillId="3" borderId="5" xfId="30" applyNumberFormat="1" applyFont="1" applyFill="1" applyBorder="1"/>
    <xf numFmtId="167" fontId="36" fillId="0" borderId="0" xfId="30" applyNumberFormat="1" applyFont="1"/>
    <xf numFmtId="0" fontId="30" fillId="3" borderId="1" xfId="30" applyFont="1" applyFill="1" applyBorder="1" applyAlignment="1">
      <alignment horizontal="center" vertical="center" wrapText="1"/>
    </xf>
    <xf numFmtId="4" fontId="33" fillId="0" borderId="0" xfId="30" applyNumberFormat="1" applyFont="1" applyAlignment="1">
      <alignment horizontal="center"/>
    </xf>
    <xf numFmtId="4" fontId="29" fillId="0" borderId="0" xfId="30" applyNumberFormat="1" applyFont="1"/>
    <xf numFmtId="4" fontId="33" fillId="3" borderId="7" xfId="30" applyNumberFormat="1" applyFont="1" applyFill="1" applyBorder="1" applyAlignment="1">
      <alignment horizontal="center"/>
    </xf>
    <xf numFmtId="4" fontId="29" fillId="3" borderId="8" xfId="30" applyNumberFormat="1" applyFont="1" applyFill="1" applyBorder="1"/>
    <xf numFmtId="4" fontId="29" fillId="3" borderId="7" xfId="30" applyNumberFormat="1" applyFont="1" applyFill="1" applyBorder="1" applyAlignment="1">
      <alignment horizontal="center"/>
    </xf>
    <xf numFmtId="4" fontId="33" fillId="3" borderId="8" xfId="30" applyNumberFormat="1" applyFont="1" applyFill="1" applyBorder="1" applyAlignment="1">
      <alignment horizontal="center"/>
    </xf>
    <xf numFmtId="0" fontId="30" fillId="3" borderId="1" xfId="30" applyFont="1" applyFill="1" applyBorder="1" applyAlignment="1">
      <alignment horizontal="center" vertical="top" wrapText="1"/>
    </xf>
    <xf numFmtId="0" fontId="32" fillId="3" borderId="1" xfId="30" applyFont="1" applyFill="1" applyBorder="1" applyAlignment="1">
      <alignment horizontal="center" vertical="center"/>
    </xf>
    <xf numFmtId="0" fontId="32" fillId="3" borderId="1" xfId="30" applyFont="1" applyFill="1" applyBorder="1" applyAlignment="1">
      <alignment horizontal="left" vertical="center"/>
    </xf>
    <xf numFmtId="0" fontId="32" fillId="3" borderId="2" xfId="30" applyFont="1" applyFill="1" applyBorder="1" applyAlignment="1">
      <alignment horizontal="left" vertical="center"/>
    </xf>
    <xf numFmtId="0" fontId="32" fillId="0" borderId="0" xfId="30" applyFont="1" applyAlignment="1">
      <alignment horizontal="left" vertical="center"/>
    </xf>
    <xf numFmtId="0" fontId="29" fillId="0" borderId="0" xfId="30" applyFont="1" applyAlignment="1">
      <alignment horizontal="center" vertical="center"/>
    </xf>
    <xf numFmtId="0" fontId="32" fillId="3" borderId="3" xfId="30" applyFont="1" applyFill="1" applyBorder="1" applyAlignment="1">
      <alignment horizontal="left" vertical="center"/>
    </xf>
    <xf numFmtId="0" fontId="29" fillId="3" borderId="7" xfId="30" applyFont="1" applyFill="1" applyBorder="1" applyAlignment="1">
      <alignment horizontal="center" vertical="center"/>
    </xf>
    <xf numFmtId="0" fontId="35" fillId="3" borderId="1" xfId="30" applyFont="1" applyFill="1" applyBorder="1" applyAlignment="1">
      <alignment horizontal="center" vertical="top" wrapText="1"/>
    </xf>
    <xf numFmtId="0" fontId="29" fillId="3" borderId="1" xfId="30" applyFont="1" applyFill="1" applyBorder="1" applyAlignment="1">
      <alignment horizontal="center" vertical="top" wrapText="1"/>
    </xf>
    <xf numFmtId="0" fontId="32" fillId="3" borderId="2" xfId="30" applyFont="1" applyFill="1" applyBorder="1" applyAlignment="1">
      <alignment horizontal="center"/>
    </xf>
    <xf numFmtId="0" fontId="32" fillId="3" borderId="3" xfId="30" applyFont="1" applyFill="1" applyBorder="1" applyAlignment="1">
      <alignment horizontal="center"/>
    </xf>
    <xf numFmtId="0" fontId="32" fillId="0" borderId="0" xfId="30" applyFont="1" applyAlignment="1">
      <alignment horizontal="center" vertical="center"/>
    </xf>
    <xf numFmtId="0" fontId="36" fillId="0" borderId="0" xfId="30" applyFont="1" applyAlignment="1">
      <alignment horizontal="center" vertical="center"/>
    </xf>
    <xf numFmtId="4" fontId="36" fillId="0" borderId="0" xfId="30" applyNumberFormat="1" applyFont="1" applyAlignment="1">
      <alignment horizontal="center" vertical="center"/>
    </xf>
    <xf numFmtId="4" fontId="32" fillId="0" borderId="0" xfId="30" applyNumberFormat="1" applyFont="1" applyAlignment="1">
      <alignment horizontal="center" vertical="center"/>
    </xf>
    <xf numFmtId="0" fontId="32" fillId="3" borderId="7" xfId="30" applyFont="1" applyFill="1" applyBorder="1" applyAlignment="1">
      <alignment horizontal="center" vertical="center"/>
    </xf>
    <xf numFmtId="0" fontId="36" fillId="3" borderId="7" xfId="30" applyFont="1" applyFill="1" applyBorder="1" applyAlignment="1">
      <alignment horizontal="center" vertical="center"/>
    </xf>
    <xf numFmtId="4" fontId="36" fillId="3" borderId="7" xfId="30" applyNumberFormat="1" applyFont="1" applyFill="1" applyBorder="1" applyAlignment="1">
      <alignment horizontal="center" vertical="center"/>
    </xf>
    <xf numFmtId="4" fontId="32" fillId="3" borderId="8" xfId="30" applyNumberFormat="1" applyFont="1" applyFill="1" applyBorder="1" applyAlignment="1">
      <alignment horizontal="center" vertical="center"/>
    </xf>
    <xf numFmtId="0" fontId="35" fillId="3" borderId="1" xfId="30" applyFont="1" applyFill="1" applyBorder="1" applyAlignment="1">
      <alignment vertical="center"/>
    </xf>
    <xf numFmtId="165" fontId="32" fillId="3" borderId="4" xfId="30" applyNumberFormat="1" applyFont="1" applyFill="1" applyBorder="1" applyAlignment="1">
      <alignment horizontal="center"/>
    </xf>
    <xf numFmtId="0" fontId="36" fillId="3" borderId="4" xfId="30" applyFont="1" applyFill="1" applyBorder="1"/>
    <xf numFmtId="0" fontId="32" fillId="3" borderId="5" xfId="30" applyFont="1" applyFill="1" applyBorder="1"/>
    <xf numFmtId="165" fontId="36" fillId="3" borderId="5" xfId="30" applyNumberFormat="1" applyFont="1" applyFill="1" applyBorder="1" applyAlignment="1">
      <alignment horizontal="center"/>
    </xf>
    <xf numFmtId="165" fontId="32" fillId="3" borderId="6" xfId="30" applyNumberFormat="1" applyFont="1" applyFill="1" applyBorder="1" applyAlignment="1">
      <alignment horizontal="center"/>
    </xf>
    <xf numFmtId="165" fontId="36" fillId="0" borderId="0" xfId="30" applyNumberFormat="1" applyFont="1" applyAlignment="1">
      <alignment horizontal="center"/>
    </xf>
    <xf numFmtId="165" fontId="29" fillId="3" borderId="7" xfId="30" applyNumberFormat="1" applyFont="1" applyFill="1" applyBorder="1" applyAlignment="1">
      <alignment horizontal="center"/>
    </xf>
    <xf numFmtId="165" fontId="29" fillId="3" borderId="5" xfId="30" applyNumberFormat="1" applyFont="1" applyFill="1" applyBorder="1" applyAlignment="1">
      <alignment horizontal="center"/>
    </xf>
    <xf numFmtId="165" fontId="33" fillId="3" borderId="6" xfId="30" applyNumberFormat="1" applyFont="1" applyFill="1" applyBorder="1" applyAlignment="1">
      <alignment horizontal="center"/>
    </xf>
    <xf numFmtId="0" fontId="35" fillId="3" borderId="1" xfId="30" applyFont="1" applyFill="1" applyBorder="1" applyAlignment="1">
      <alignment horizontal="center" vertical="center"/>
    </xf>
    <xf numFmtId="0" fontId="35" fillId="3" borderId="1" xfId="30" applyFont="1" applyFill="1" applyBorder="1" applyAlignment="1">
      <alignment horizontal="center" vertical="top"/>
    </xf>
    <xf numFmtId="49" fontId="33" fillId="0" borderId="0" xfId="30" applyNumberFormat="1" applyFont="1" applyAlignment="1">
      <alignment horizontal="center" vertical="center" wrapText="1"/>
    </xf>
    <xf numFmtId="165" fontId="33" fillId="0" borderId="0" xfId="30" applyNumberFormat="1" applyFont="1" applyAlignment="1">
      <alignment horizontal="center" vertical="center" wrapText="1"/>
    </xf>
    <xf numFmtId="0" fontId="33" fillId="3" borderId="3" xfId="30" applyFont="1" applyFill="1" applyBorder="1" applyAlignment="1">
      <alignment horizontal="center" vertical="center"/>
    </xf>
    <xf numFmtId="0" fontId="33" fillId="3" borderId="7" xfId="30" applyFont="1" applyFill="1" applyBorder="1" applyAlignment="1">
      <alignment horizontal="center" vertical="center" wrapText="1"/>
    </xf>
    <xf numFmtId="49" fontId="33" fillId="3" borderId="7" xfId="30" applyNumberFormat="1" applyFont="1" applyFill="1" applyBorder="1" applyAlignment="1">
      <alignment horizontal="center" vertical="center" wrapText="1"/>
    </xf>
    <xf numFmtId="165" fontId="33" fillId="3" borderId="7" xfId="30" applyNumberFormat="1" applyFont="1" applyFill="1" applyBorder="1" applyAlignment="1">
      <alignment horizontal="center" vertical="center" wrapText="1"/>
    </xf>
    <xf numFmtId="0" fontId="39" fillId="3" borderId="7" xfId="30" applyFont="1" applyFill="1" applyBorder="1" applyAlignment="1">
      <alignment horizontal="center"/>
    </xf>
    <xf numFmtId="0" fontId="33" fillId="4" borderId="30" xfId="30" applyFont="1" applyFill="1" applyBorder="1" applyAlignment="1">
      <alignment horizontal="center"/>
    </xf>
    <xf numFmtId="165" fontId="33" fillId="3" borderId="4" xfId="30" applyNumberFormat="1" applyFont="1" applyFill="1" applyBorder="1" applyAlignment="1">
      <alignment horizontal="center"/>
    </xf>
    <xf numFmtId="0" fontId="32" fillId="0" borderId="0" xfId="30" applyFont="1" applyAlignment="1">
      <alignment horizontal="center" vertical="center" wrapText="1"/>
    </xf>
    <xf numFmtId="49" fontId="32" fillId="0" borderId="0" xfId="30" applyNumberFormat="1" applyFont="1" applyAlignment="1">
      <alignment horizontal="center" vertical="center" wrapText="1"/>
    </xf>
    <xf numFmtId="165" fontId="32" fillId="0" borderId="0" xfId="30" applyNumberFormat="1" applyFont="1" applyAlignment="1">
      <alignment horizontal="center" vertical="center" wrapText="1"/>
    </xf>
    <xf numFmtId="0" fontId="33" fillId="3" borderId="8" xfId="30" applyFont="1" applyFill="1" applyBorder="1" applyAlignment="1">
      <alignment horizontal="center" vertical="center"/>
    </xf>
    <xf numFmtId="0" fontId="36" fillId="3" borderId="5" xfId="30" applyFont="1" applyFill="1" applyBorder="1"/>
    <xf numFmtId="165" fontId="36" fillId="3" borderId="5" xfId="30" applyNumberFormat="1" applyFont="1" applyFill="1" applyBorder="1"/>
    <xf numFmtId="0" fontId="42" fillId="0" borderId="0" xfId="30" applyFont="1" applyAlignment="1">
      <alignment horizontal="left"/>
    </xf>
    <xf numFmtId="0" fontId="42" fillId="3" borderId="2" xfId="30" applyFont="1" applyFill="1" applyBorder="1" applyAlignment="1">
      <alignment horizontal="left"/>
    </xf>
    <xf numFmtId="49" fontId="33" fillId="3" borderId="0" xfId="30" applyNumberFormat="1" applyFont="1" applyFill="1" applyAlignment="1">
      <alignment horizontal="center"/>
    </xf>
    <xf numFmtId="49" fontId="33" fillId="3" borderId="4" xfId="30" applyNumberFormat="1" applyFont="1" applyFill="1" applyBorder="1" applyAlignment="1">
      <alignment horizontal="center"/>
    </xf>
    <xf numFmtId="1" fontId="33" fillId="0" borderId="0" xfId="21" applyNumberFormat="1" applyFont="1" applyFill="1" applyBorder="1" applyAlignment="1">
      <alignment horizontal="center"/>
    </xf>
    <xf numFmtId="4" fontId="33" fillId="3" borderId="8" xfId="21" applyNumberFormat="1" applyFont="1" applyFill="1" applyBorder="1" applyAlignment="1">
      <alignment horizontal="center"/>
    </xf>
    <xf numFmtId="0" fontId="28" fillId="3" borderId="3" xfId="30" applyFont="1" applyFill="1" applyBorder="1" applyAlignment="1">
      <alignment horizontal="center" vertical="center"/>
    </xf>
    <xf numFmtId="0" fontId="28" fillId="3" borderId="7" xfId="30" applyFont="1" applyFill="1" applyBorder="1" applyAlignment="1">
      <alignment horizontal="center" vertical="center"/>
    </xf>
    <xf numFmtId="0" fontId="28" fillId="3" borderId="8" xfId="30" applyFont="1" applyFill="1" applyBorder="1" applyAlignment="1">
      <alignment horizontal="center" vertical="center"/>
    </xf>
    <xf numFmtId="0" fontId="42" fillId="0" borderId="2" xfId="30" applyFont="1" applyBorder="1" applyAlignment="1">
      <alignment horizontal="left"/>
    </xf>
    <xf numFmtId="49" fontId="33" fillId="3" borderId="10" xfId="30" applyNumberFormat="1" applyFont="1" applyFill="1" applyBorder="1" applyAlignment="1">
      <alignment horizontal="center"/>
    </xf>
    <xf numFmtId="0" fontId="29" fillId="3" borderId="10" xfId="30" applyFont="1" applyFill="1" applyBorder="1" applyAlignment="1">
      <alignment horizontal="center"/>
    </xf>
    <xf numFmtId="4" fontId="29" fillId="3" borderId="10" xfId="30" applyNumberFormat="1" applyFont="1" applyFill="1" applyBorder="1" applyAlignment="1">
      <alignment horizontal="center"/>
    </xf>
    <xf numFmtId="167" fontId="29" fillId="3" borderId="6" xfId="30" applyNumberFormat="1" applyFont="1" applyFill="1" applyBorder="1"/>
    <xf numFmtId="0" fontId="33" fillId="5" borderId="18" xfId="0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37" fillId="3" borderId="0" xfId="0" applyFont="1" applyFill="1" applyAlignment="1">
      <alignment horizontal="left"/>
    </xf>
    <xf numFmtId="14" fontId="33" fillId="3" borderId="0" xfId="0" applyNumberFormat="1" applyFont="1" applyFill="1"/>
    <xf numFmtId="4" fontId="29" fillId="0" borderId="0" xfId="0" applyNumberFormat="1" applyFont="1" applyAlignment="1">
      <alignment horizontal="center"/>
    </xf>
    <xf numFmtId="4" fontId="29" fillId="4" borderId="30" xfId="0" applyNumberFormat="1" applyFont="1" applyFill="1" applyBorder="1" applyAlignment="1">
      <alignment horizontal="center"/>
    </xf>
    <xf numFmtId="4" fontId="33" fillId="4" borderId="33" xfId="0" applyNumberFormat="1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  <xf numFmtId="49" fontId="33" fillId="4" borderId="30" xfId="0" applyNumberFormat="1" applyFont="1" applyFill="1" applyBorder="1" applyAlignment="1">
      <alignment horizontal="center"/>
    </xf>
    <xf numFmtId="49" fontId="33" fillId="4" borderId="31" xfId="0" applyNumberFormat="1" applyFont="1" applyFill="1" applyBorder="1" applyAlignment="1">
      <alignment horizontal="center"/>
    </xf>
    <xf numFmtId="49" fontId="33" fillId="3" borderId="0" xfId="0" applyNumberFormat="1" applyFont="1" applyFill="1" applyAlignment="1">
      <alignment horizontal="center"/>
    </xf>
    <xf numFmtId="0" fontId="42" fillId="0" borderId="2" xfId="0" applyFont="1" applyBorder="1" applyAlignment="1">
      <alignment horizontal="left"/>
    </xf>
    <xf numFmtId="0" fontId="33" fillId="0" borderId="5" xfId="0" applyFont="1" applyBorder="1"/>
    <xf numFmtId="0" fontId="29" fillId="0" borderId="5" xfId="0" applyFont="1" applyBorder="1" applyAlignment="1">
      <alignment horizontal="center"/>
    </xf>
    <xf numFmtId="165" fontId="33" fillId="0" borderId="5" xfId="0" applyNumberFormat="1" applyFont="1" applyBorder="1" applyAlignment="1">
      <alignment horizontal="center"/>
    </xf>
    <xf numFmtId="167" fontId="29" fillId="0" borderId="6" xfId="0" applyNumberFormat="1" applyFont="1" applyBorder="1"/>
    <xf numFmtId="4" fontId="29" fillId="4" borderId="30" xfId="30" applyNumberFormat="1" applyFont="1" applyFill="1" applyBorder="1" applyAlignment="1">
      <alignment horizontal="center" vertical="center"/>
    </xf>
    <xf numFmtId="4" fontId="33" fillId="4" borderId="33" xfId="30" applyNumberFormat="1" applyFont="1" applyFill="1" applyBorder="1" applyAlignment="1">
      <alignment horizontal="center" vertical="center"/>
    </xf>
    <xf numFmtId="4" fontId="33" fillId="4" borderId="32" xfId="30" applyNumberFormat="1" applyFont="1" applyFill="1" applyBorder="1" applyAlignment="1">
      <alignment horizontal="center" vertical="center"/>
    </xf>
    <xf numFmtId="4" fontId="33" fillId="4" borderId="30" xfId="30" applyNumberFormat="1" applyFont="1" applyFill="1" applyBorder="1" applyAlignment="1">
      <alignment horizontal="center"/>
    </xf>
    <xf numFmtId="0" fontId="33" fillId="4" borderId="10" xfId="0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center" vertical="center" wrapText="1"/>
    </xf>
    <xf numFmtId="1" fontId="54" fillId="4" borderId="27" xfId="0" applyNumberFormat="1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left"/>
    </xf>
    <xf numFmtId="0" fontId="7" fillId="3" borderId="1" xfId="34" applyFont="1" applyFill="1" applyBorder="1" applyAlignment="1">
      <alignment horizontal="center"/>
    </xf>
    <xf numFmtId="0" fontId="33" fillId="3" borderId="0" xfId="30" applyFont="1" applyFill="1" applyAlignment="1">
      <alignment horizontal="left"/>
    </xf>
    <xf numFmtId="49" fontId="30" fillId="4" borderId="30" xfId="8" applyNumberFormat="1" applyFont="1" applyFill="1" applyBorder="1" applyAlignment="1">
      <alignment horizontal="center" vertical="center" wrapText="1"/>
    </xf>
    <xf numFmtId="2" fontId="33" fillId="3" borderId="4" xfId="30" applyNumberFormat="1" applyFont="1" applyFill="1" applyBorder="1" applyAlignment="1">
      <alignment horizontal="center" vertical="center"/>
    </xf>
    <xf numFmtId="0" fontId="51" fillId="0" borderId="0" xfId="0" applyFont="1"/>
    <xf numFmtId="0" fontId="50" fillId="0" borderId="0" xfId="0" applyFont="1"/>
    <xf numFmtId="9" fontId="50" fillId="0" borderId="0" xfId="3" applyFont="1" applyAlignment="1"/>
    <xf numFmtId="170" fontId="50" fillId="0" borderId="0" xfId="0" applyNumberFormat="1" applyFont="1"/>
    <xf numFmtId="0" fontId="29" fillId="4" borderId="0" xfId="0" applyFont="1" applyFill="1"/>
    <xf numFmtId="0" fontId="35" fillId="3" borderId="0" xfId="0" applyFont="1" applyFill="1"/>
    <xf numFmtId="0" fontId="55" fillId="4" borderId="27" xfId="10" applyFont="1" applyFill="1" applyBorder="1" applyAlignment="1">
      <alignment horizontal="center" vertical="center"/>
    </xf>
    <xf numFmtId="0" fontId="49" fillId="4" borderId="0" xfId="0" applyFont="1" applyFill="1" applyAlignment="1">
      <alignment horizontal="right"/>
    </xf>
    <xf numFmtId="0" fontId="30" fillId="4" borderId="0" xfId="0" applyFont="1" applyFill="1" applyAlignment="1">
      <alignment horizontal="right"/>
    </xf>
    <xf numFmtId="0" fontId="30" fillId="4" borderId="0" xfId="0" applyFont="1" applyFill="1"/>
    <xf numFmtId="0" fontId="56" fillId="4" borderId="0" xfId="0" applyFont="1" applyFill="1"/>
    <xf numFmtId="1" fontId="36" fillId="4" borderId="27" xfId="0" applyNumberFormat="1" applyFont="1" applyFill="1" applyBorder="1" applyAlignment="1">
      <alignment horizontal="center" vertical="center" wrapText="1"/>
    </xf>
    <xf numFmtId="2" fontId="36" fillId="4" borderId="0" xfId="0" applyNumberFormat="1" applyFont="1" applyFill="1" applyAlignment="1">
      <alignment horizontal="center" vertical="center" wrapText="1"/>
    </xf>
    <xf numFmtId="2" fontId="37" fillId="4" borderId="0" xfId="0" applyNumberFormat="1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/>
    </xf>
    <xf numFmtId="170" fontId="29" fillId="4" borderId="0" xfId="0" applyNumberFormat="1" applyFont="1" applyFill="1" applyAlignment="1">
      <alignment horizontal="center"/>
    </xf>
    <xf numFmtId="1" fontId="36" fillId="4" borderId="27" xfId="3" applyNumberFormat="1" applyFont="1" applyFill="1" applyBorder="1" applyAlignment="1">
      <alignment horizontal="center"/>
    </xf>
    <xf numFmtId="0" fontId="29" fillId="4" borderId="27" xfId="21" applyNumberFormat="1" applyFont="1" applyFill="1" applyBorder="1" applyAlignment="1">
      <alignment horizontal="center"/>
    </xf>
    <xf numFmtId="0" fontId="36" fillId="4" borderId="27" xfId="35" applyNumberFormat="1" applyFont="1" applyFill="1" applyBorder="1" applyAlignment="1">
      <alignment horizontal="center"/>
    </xf>
    <xf numFmtId="0" fontId="33" fillId="3" borderId="10" xfId="30" applyFont="1" applyFill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3" borderId="3" xfId="0" applyFont="1" applyFill="1" applyBorder="1" applyAlignment="1">
      <alignment horizontal="left"/>
    </xf>
    <xf numFmtId="165" fontId="33" fillId="3" borderId="7" xfId="0" applyNumberFormat="1" applyFont="1" applyFill="1" applyBorder="1" applyAlignment="1">
      <alignment horizontal="center"/>
    </xf>
    <xf numFmtId="165" fontId="29" fillId="3" borderId="8" xfId="0" applyNumberFormat="1" applyFont="1" applyFill="1" applyBorder="1"/>
    <xf numFmtId="49" fontId="33" fillId="3" borderId="30" xfId="0" applyNumberFormat="1" applyFont="1" applyFill="1" applyBorder="1" applyAlignment="1">
      <alignment horizontal="center"/>
    </xf>
    <xf numFmtId="49" fontId="33" fillId="3" borderId="31" xfId="0" applyNumberFormat="1" applyFont="1" applyFill="1" applyBorder="1" applyAlignment="1">
      <alignment horizontal="center"/>
    </xf>
    <xf numFmtId="0" fontId="33" fillId="3" borderId="1" xfId="0" applyFont="1" applyFill="1" applyBorder="1" applyAlignment="1">
      <alignment horizontal="left"/>
    </xf>
    <xf numFmtId="0" fontId="33" fillId="3" borderId="2" xfId="0" applyFont="1" applyFill="1" applyBorder="1" applyAlignment="1">
      <alignment horizontal="left"/>
    </xf>
    <xf numFmtId="49" fontId="33" fillId="3" borderId="5" xfId="0" applyNumberFormat="1" applyFont="1" applyFill="1" applyBorder="1" applyAlignment="1">
      <alignment horizontal="center"/>
    </xf>
    <xf numFmtId="4" fontId="29" fillId="3" borderId="5" xfId="0" applyNumberFormat="1" applyFont="1" applyFill="1" applyBorder="1" applyAlignment="1">
      <alignment horizontal="center"/>
    </xf>
    <xf numFmtId="4" fontId="33" fillId="3" borderId="6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/>
    </xf>
    <xf numFmtId="49" fontId="33" fillId="0" borderId="0" xfId="0" applyNumberFormat="1" applyFont="1" applyAlignment="1">
      <alignment horizontal="center"/>
    </xf>
    <xf numFmtId="4" fontId="33" fillId="0" borderId="0" xfId="0" applyNumberFormat="1" applyFont="1" applyAlignment="1">
      <alignment horizontal="center"/>
    </xf>
    <xf numFmtId="0" fontId="33" fillId="3" borderId="3" xfId="0" applyFont="1" applyFill="1" applyBorder="1" applyAlignment="1">
      <alignment horizontal="left"/>
    </xf>
    <xf numFmtId="49" fontId="33" fillId="3" borderId="7" xfId="0" applyNumberFormat="1" applyFont="1" applyFill="1" applyBorder="1" applyAlignment="1">
      <alignment horizontal="center"/>
    </xf>
    <xf numFmtId="4" fontId="29" fillId="3" borderId="7" xfId="0" applyNumberFormat="1" applyFont="1" applyFill="1" applyBorder="1" applyAlignment="1">
      <alignment horizontal="center"/>
    </xf>
    <xf numFmtId="4" fontId="33" fillId="3" borderId="8" xfId="0" applyNumberFormat="1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4" fontId="39" fillId="5" borderId="32" xfId="0" applyNumberFormat="1" applyFont="1" applyFill="1" applyBorder="1" applyAlignment="1">
      <alignment horizontal="center"/>
    </xf>
    <xf numFmtId="0" fontId="42" fillId="3" borderId="1" xfId="0" applyFont="1" applyFill="1" applyBorder="1" applyAlignment="1">
      <alignment horizontal="left"/>
    </xf>
    <xf numFmtId="0" fontId="42" fillId="3" borderId="2" xfId="0" applyFont="1" applyFill="1" applyBorder="1" applyAlignment="1">
      <alignment horizontal="left"/>
    </xf>
    <xf numFmtId="4" fontId="39" fillId="5" borderId="33" xfId="0" applyNumberFormat="1" applyFont="1" applyFill="1" applyBorder="1" applyAlignment="1">
      <alignment horizontal="center"/>
    </xf>
    <xf numFmtId="49" fontId="33" fillId="3" borderId="6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29" fillId="3" borderId="0" xfId="0" applyFont="1" applyFill="1" applyAlignment="1">
      <alignment horizontal="right"/>
    </xf>
    <xf numFmtId="165" fontId="29" fillId="3" borderId="4" xfId="0" applyNumberFormat="1" applyFont="1" applyFill="1" applyBorder="1"/>
    <xf numFmtId="165" fontId="29" fillId="3" borderId="6" xfId="0" applyNumberFormat="1" applyFont="1" applyFill="1" applyBorder="1"/>
    <xf numFmtId="4" fontId="33" fillId="0" borderId="4" xfId="30" applyNumberFormat="1" applyFont="1" applyBorder="1" applyAlignment="1">
      <alignment horizontal="center" vertical="center"/>
    </xf>
    <xf numFmtId="0" fontId="32" fillId="3" borderId="0" xfId="30" applyFont="1" applyFill="1" applyAlignment="1">
      <alignment horizontal="left"/>
    </xf>
    <xf numFmtId="4" fontId="33" fillId="3" borderId="0" xfId="30" applyNumberFormat="1" applyFont="1" applyFill="1" applyAlignment="1">
      <alignment horizontal="center" vertical="center"/>
    </xf>
    <xf numFmtId="4" fontId="29" fillId="0" borderId="30" xfId="30" applyNumberFormat="1" applyFont="1" applyBorder="1" applyAlignment="1">
      <alignment horizontal="center"/>
    </xf>
    <xf numFmtId="0" fontId="6" fillId="3" borderId="1" xfId="30" applyFont="1" applyFill="1" applyBorder="1" applyAlignment="1">
      <alignment horizontal="center" vertical="top" wrapText="1"/>
    </xf>
    <xf numFmtId="0" fontId="6" fillId="3" borderId="1" xfId="30" applyFont="1" applyFill="1" applyBorder="1" applyAlignment="1">
      <alignment horizontal="center" vertical="center" wrapText="1"/>
    </xf>
    <xf numFmtId="0" fontId="6" fillId="3" borderId="1" xfId="30" applyFont="1" applyFill="1" applyBorder="1" applyAlignment="1">
      <alignment horizontal="center" vertical="center"/>
    </xf>
    <xf numFmtId="0" fontId="44" fillId="3" borderId="0" xfId="30" applyFont="1" applyFill="1" applyAlignment="1">
      <alignment horizontal="left"/>
    </xf>
    <xf numFmtId="0" fontId="39" fillId="3" borderId="0" xfId="30" applyFont="1" applyFill="1" applyAlignment="1">
      <alignment horizontal="center"/>
    </xf>
    <xf numFmtId="0" fontId="30" fillId="3" borderId="0" xfId="30" applyFont="1" applyFill="1" applyAlignment="1">
      <alignment horizontal="center"/>
    </xf>
    <xf numFmtId="2" fontId="30" fillId="3" borderId="0" xfId="30" applyNumberFormat="1" applyFont="1" applyFill="1" applyAlignment="1">
      <alignment horizontal="center"/>
    </xf>
    <xf numFmtId="2" fontId="39" fillId="3" borderId="0" xfId="30" applyNumberFormat="1" applyFont="1" applyFill="1" applyAlignment="1">
      <alignment horizontal="center"/>
    </xf>
    <xf numFmtId="0" fontId="39" fillId="0" borderId="5" xfId="30" applyFont="1" applyBorder="1" applyAlignment="1">
      <alignment horizontal="center"/>
    </xf>
    <xf numFmtId="0" fontId="30" fillId="0" borderId="5" xfId="30" applyFont="1" applyBorder="1" applyAlignment="1">
      <alignment horizontal="center"/>
    </xf>
    <xf numFmtId="2" fontId="30" fillId="0" borderId="5" xfId="30" applyNumberFormat="1" applyFont="1" applyBorder="1" applyAlignment="1">
      <alignment horizontal="center"/>
    </xf>
    <xf numFmtId="2" fontId="39" fillId="0" borderId="6" xfId="30" applyNumberFormat="1" applyFont="1" applyBorder="1" applyAlignment="1">
      <alignment horizontal="center"/>
    </xf>
    <xf numFmtId="0" fontId="6" fillId="3" borderId="1" xfId="30" applyFont="1" applyFill="1" applyBorder="1" applyAlignment="1">
      <alignment horizontal="center"/>
    </xf>
    <xf numFmtId="0" fontId="6" fillId="3" borderId="1" xfId="30" applyFont="1" applyFill="1" applyBorder="1" applyAlignment="1">
      <alignment horizontal="center" vertical="top"/>
    </xf>
    <xf numFmtId="2" fontId="33" fillId="3" borderId="0" xfId="30" applyNumberFormat="1" applyFont="1" applyFill="1" applyAlignment="1">
      <alignment horizontal="center"/>
    </xf>
    <xf numFmtId="2" fontId="30" fillId="3" borderId="7" xfId="30" applyNumberFormat="1" applyFont="1" applyFill="1" applyBorder="1" applyAlignment="1">
      <alignment horizontal="center"/>
    </xf>
    <xf numFmtId="2" fontId="39" fillId="3" borderId="8" xfId="30" applyNumberFormat="1" applyFont="1" applyFill="1" applyBorder="1" applyAlignment="1">
      <alignment horizontal="center"/>
    </xf>
    <xf numFmtId="0" fontId="33" fillId="6" borderId="24" xfId="0" applyFont="1" applyFill="1" applyBorder="1" applyAlignment="1">
      <alignment horizontal="center" vertical="center"/>
    </xf>
    <xf numFmtId="0" fontId="33" fillId="0" borderId="7" xfId="20" applyFont="1" applyBorder="1" applyAlignment="1">
      <alignment vertical="center"/>
    </xf>
    <xf numFmtId="0" fontId="33" fillId="0" borderId="8" xfId="20" applyFont="1" applyBorder="1" applyAlignment="1">
      <alignment vertical="center"/>
    </xf>
    <xf numFmtId="4" fontId="29" fillId="0" borderId="30" xfId="20" applyNumberFormat="1" applyFont="1" applyBorder="1" applyAlignment="1">
      <alignment horizontal="center" vertical="center"/>
    </xf>
    <xf numFmtId="0" fontId="36" fillId="3" borderId="0" xfId="20" applyFont="1" applyFill="1"/>
    <xf numFmtId="0" fontId="33" fillId="0" borderId="3" xfId="20" applyFont="1" applyBorder="1" applyAlignment="1">
      <alignment horizontal="center"/>
    </xf>
    <xf numFmtId="0" fontId="33" fillId="0" borderId="2" xfId="20" applyFont="1" applyBorder="1" applyAlignment="1">
      <alignment horizontal="left"/>
    </xf>
    <xf numFmtId="0" fontId="33" fillId="2" borderId="1" xfId="20" applyFont="1" applyFill="1" applyBorder="1" applyAlignment="1">
      <alignment horizontal="center"/>
    </xf>
    <xf numFmtId="0" fontId="33" fillId="0" borderId="30" xfId="0" applyFont="1" applyBorder="1" applyAlignment="1">
      <alignment horizontal="center"/>
    </xf>
    <xf numFmtId="4" fontId="29" fillId="0" borderId="31" xfId="20" applyNumberFormat="1" applyFont="1" applyBorder="1" applyAlignment="1">
      <alignment horizontal="center" vertical="center"/>
    </xf>
    <xf numFmtId="4" fontId="33" fillId="0" borderId="0" xfId="20" applyNumberFormat="1" applyFont="1" applyAlignment="1">
      <alignment vertical="center"/>
    </xf>
    <xf numFmtId="4" fontId="33" fillId="0" borderId="4" xfId="20" applyNumberFormat="1" applyFont="1" applyBorder="1" applyAlignment="1">
      <alignment vertical="center"/>
    </xf>
    <xf numFmtId="0" fontId="47" fillId="3" borderId="0" xfId="0" applyFont="1" applyFill="1" applyAlignment="1">
      <alignment horizontal="center"/>
    </xf>
    <xf numFmtId="14" fontId="47" fillId="3" borderId="0" xfId="0" applyNumberFormat="1" applyFont="1" applyFill="1" applyAlignment="1">
      <alignment horizontal="center"/>
    </xf>
    <xf numFmtId="170" fontId="29" fillId="3" borderId="0" xfId="0" applyNumberFormat="1" applyFont="1" applyFill="1" applyAlignment="1">
      <alignment horizontal="center"/>
    </xf>
    <xf numFmtId="165" fontId="36" fillId="0" borderId="0" xfId="20" applyNumberFormat="1" applyFont="1" applyAlignment="1">
      <alignment horizontal="center"/>
    </xf>
    <xf numFmtId="165" fontId="36" fillId="0" borderId="0" xfId="20" applyNumberFormat="1" applyFont="1" applyAlignment="1">
      <alignment horizontal="center" vertical="center" wrapText="1"/>
    </xf>
    <xf numFmtId="0" fontId="33" fillId="3" borderId="3" xfId="20" applyFont="1" applyFill="1" applyBorder="1" applyAlignment="1">
      <alignment horizontal="center"/>
    </xf>
    <xf numFmtId="0" fontId="33" fillId="3" borderId="8" xfId="20" applyFont="1" applyFill="1" applyBorder="1" applyAlignment="1">
      <alignment vertical="center"/>
    </xf>
    <xf numFmtId="0" fontId="35" fillId="3" borderId="1" xfId="20" applyFont="1" applyFill="1" applyBorder="1" applyAlignment="1">
      <alignment horizontal="center"/>
    </xf>
    <xf numFmtId="0" fontId="33" fillId="3" borderId="4" xfId="20" applyFont="1" applyFill="1" applyBorder="1" applyAlignment="1">
      <alignment vertical="center"/>
    </xf>
    <xf numFmtId="0" fontId="29" fillId="2" borderId="0" xfId="20" applyFont="1" applyFill="1" applyAlignment="1">
      <alignment horizontal="center" vertical="center"/>
    </xf>
    <xf numFmtId="0" fontId="29" fillId="2" borderId="5" xfId="20" applyFont="1" applyFill="1" applyBorder="1" applyAlignment="1">
      <alignment horizontal="center" vertical="center"/>
    </xf>
    <xf numFmtId="0" fontId="29" fillId="3" borderId="3" xfId="20" applyFont="1" applyFill="1" applyBorder="1" applyAlignment="1">
      <alignment horizontal="center" vertical="center"/>
    </xf>
    <xf numFmtId="0" fontId="33" fillId="3" borderId="7" xfId="20" applyFont="1" applyFill="1" applyBorder="1" applyAlignment="1">
      <alignment horizontal="center" vertical="center" wrapText="1"/>
    </xf>
    <xf numFmtId="49" fontId="33" fillId="3" borderId="7" xfId="20" applyNumberFormat="1" applyFont="1" applyFill="1" applyBorder="1" applyAlignment="1">
      <alignment horizontal="center" vertical="center" wrapText="1"/>
    </xf>
    <xf numFmtId="165" fontId="29" fillId="3" borderId="7" xfId="20" applyNumberFormat="1" applyFont="1" applyFill="1" applyBorder="1" applyAlignment="1">
      <alignment horizontal="center" vertical="center" wrapText="1"/>
    </xf>
    <xf numFmtId="0" fontId="33" fillId="3" borderId="8" xfId="21" applyNumberFormat="1" applyFont="1" applyFill="1" applyBorder="1" applyAlignment="1">
      <alignment horizontal="center"/>
    </xf>
    <xf numFmtId="0" fontId="35" fillId="3" borderId="1" xfId="20" applyFont="1" applyFill="1" applyBorder="1" applyAlignment="1">
      <alignment horizontal="center" vertical="center"/>
    </xf>
    <xf numFmtId="165" fontId="29" fillId="3" borderId="0" xfId="20" applyNumberFormat="1" applyFont="1" applyFill="1" applyAlignment="1">
      <alignment horizontal="center" vertical="center" wrapText="1"/>
    </xf>
    <xf numFmtId="0" fontId="33" fillId="3" borderId="4" xfId="21" applyNumberFormat="1" applyFont="1" applyFill="1" applyBorder="1" applyAlignment="1">
      <alignment horizontal="center"/>
    </xf>
    <xf numFmtId="165" fontId="29" fillId="3" borderId="0" xfId="21" applyNumberFormat="1" applyFont="1" applyFill="1" applyBorder="1" applyAlignment="1">
      <alignment horizontal="center"/>
    </xf>
    <xf numFmtId="0" fontId="32" fillId="3" borderId="7" xfId="20" applyFont="1" applyFill="1" applyBorder="1" applyAlignment="1">
      <alignment horizontal="center" vertical="center" wrapText="1"/>
    </xf>
    <xf numFmtId="49" fontId="32" fillId="3" borderId="7" xfId="20" applyNumberFormat="1" applyFont="1" applyFill="1" applyBorder="1" applyAlignment="1">
      <alignment horizontal="center" vertical="center" wrapText="1"/>
    </xf>
    <xf numFmtId="165" fontId="36" fillId="3" borderId="7" xfId="20" applyNumberFormat="1" applyFont="1" applyFill="1" applyBorder="1" applyAlignment="1">
      <alignment horizontal="center" vertical="center" wrapText="1"/>
    </xf>
    <xf numFmtId="0" fontId="32" fillId="3" borderId="8" xfId="21" applyNumberFormat="1" applyFont="1" applyFill="1" applyBorder="1" applyAlignment="1">
      <alignment horizontal="center"/>
    </xf>
    <xf numFmtId="0" fontId="33" fillId="3" borderId="7" xfId="20" applyFont="1" applyFill="1" applyBorder="1" applyAlignment="1">
      <alignment horizontal="center" vertical="center"/>
    </xf>
    <xf numFmtId="0" fontId="33" fillId="3" borderId="8" xfId="20" applyFont="1" applyFill="1" applyBorder="1" applyAlignment="1">
      <alignment horizontal="center" vertical="center"/>
    </xf>
    <xf numFmtId="0" fontId="35" fillId="3" borderId="0" xfId="20" applyFont="1" applyFill="1"/>
    <xf numFmtId="165" fontId="29" fillId="3" borderId="7" xfId="20" applyNumberFormat="1" applyFont="1" applyFill="1" applyBorder="1" applyAlignment="1">
      <alignment horizontal="center" vertical="center"/>
    </xf>
    <xf numFmtId="4" fontId="33" fillId="5" borderId="33" xfId="0" applyNumberFormat="1" applyFont="1" applyFill="1" applyBorder="1" applyAlignment="1">
      <alignment horizontal="center" vertical="center"/>
    </xf>
    <xf numFmtId="0" fontId="29" fillId="3" borderId="5" xfId="2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/>
    </xf>
    <xf numFmtId="0" fontId="33" fillId="3" borderId="30" xfId="0" applyFont="1" applyFill="1" applyBorder="1" applyAlignment="1">
      <alignment horizontal="center" vertical="center"/>
    </xf>
    <xf numFmtId="4" fontId="29" fillId="3" borderId="30" xfId="0" applyNumberFormat="1" applyFont="1" applyFill="1" applyBorder="1" applyAlignment="1">
      <alignment horizontal="center" vertical="center"/>
    </xf>
    <xf numFmtId="4" fontId="33" fillId="3" borderId="4" xfId="0" applyNumberFormat="1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4" fontId="29" fillId="3" borderId="5" xfId="0" applyNumberFormat="1" applyFont="1" applyFill="1" applyBorder="1" applyAlignment="1">
      <alignment horizontal="center" vertical="center"/>
    </xf>
    <xf numFmtId="4" fontId="33" fillId="3" borderId="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4" fontId="29" fillId="3" borderId="7" xfId="0" applyNumberFormat="1" applyFont="1" applyFill="1" applyBorder="1" applyAlignment="1">
      <alignment horizontal="center" vertical="center"/>
    </xf>
    <xf numFmtId="4" fontId="33" fillId="3" borderId="8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/>
    </xf>
    <xf numFmtId="0" fontId="29" fillId="3" borderId="0" xfId="0" applyFont="1" applyFill="1" applyAlignment="1">
      <alignment horizontal="center" vertical="center"/>
    </xf>
    <xf numFmtId="4" fontId="33" fillId="5" borderId="3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4" fontId="29" fillId="3" borderId="31" xfId="0" applyNumberFormat="1" applyFont="1" applyFill="1" applyBorder="1" applyAlignment="1">
      <alignment horizontal="center" vertical="center"/>
    </xf>
    <xf numFmtId="0" fontId="33" fillId="3" borderId="5" xfId="0" applyFont="1" applyFill="1" applyBorder="1"/>
    <xf numFmtId="165" fontId="36" fillId="0" borderId="8" xfId="20" applyNumberFormat="1" applyFont="1" applyBorder="1"/>
    <xf numFmtId="3" fontId="61" fillId="3" borderId="4" xfId="20" applyNumberFormat="1" applyFont="1" applyFill="1" applyBorder="1" applyAlignment="1">
      <alignment horizontal="center"/>
    </xf>
    <xf numFmtId="165" fontId="36" fillId="3" borderId="4" xfId="20" applyNumberFormat="1" applyFont="1" applyFill="1" applyBorder="1"/>
    <xf numFmtId="165" fontId="36" fillId="0" borderId="6" xfId="20" applyNumberFormat="1" applyFont="1" applyBorder="1"/>
    <xf numFmtId="167" fontId="29" fillId="0" borderId="0" xfId="0" applyNumberFormat="1" applyFont="1"/>
    <xf numFmtId="1" fontId="55" fillId="4" borderId="27" xfId="21" applyNumberFormat="1" applyFont="1" applyFill="1" applyBorder="1" applyAlignment="1">
      <alignment horizontal="center"/>
    </xf>
    <xf numFmtId="0" fontId="39" fillId="0" borderId="0" xfId="0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vertical="center" wrapText="1"/>
    </xf>
    <xf numFmtId="4" fontId="33" fillId="3" borderId="7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/>
    </xf>
    <xf numFmtId="0" fontId="29" fillId="3" borderId="1" xfId="0" applyFont="1" applyFill="1" applyBorder="1" applyAlignment="1">
      <alignment horizontal="center" vertical="center" wrapText="1"/>
    </xf>
    <xf numFmtId="4" fontId="33" fillId="3" borderId="5" xfId="0" applyNumberFormat="1" applyFont="1" applyFill="1" applyBorder="1" applyAlignment="1">
      <alignment horizontal="center"/>
    </xf>
    <xf numFmtId="4" fontId="29" fillId="3" borderId="8" xfId="0" applyNumberFormat="1" applyFont="1" applyFill="1" applyBorder="1"/>
    <xf numFmtId="4" fontId="33" fillId="3" borderId="7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vertical="center" wrapText="1"/>
    </xf>
    <xf numFmtId="0" fontId="42" fillId="3" borderId="1" xfId="0" applyFont="1" applyFill="1" applyBorder="1" applyAlignment="1">
      <alignment horizontal="center"/>
    </xf>
    <xf numFmtId="4" fontId="33" fillId="0" borderId="4" xfId="0" applyNumberFormat="1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2" fontId="33" fillId="3" borderId="31" xfId="0" applyNumberFormat="1" applyFont="1" applyFill="1" applyBorder="1" applyAlignment="1">
      <alignment horizontal="center"/>
    </xf>
    <xf numFmtId="0" fontId="40" fillId="6" borderId="1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4" fontId="29" fillId="0" borderId="0" xfId="0" applyNumberFormat="1" applyFont="1"/>
    <xf numFmtId="4" fontId="29" fillId="0" borderId="30" xfId="0" applyNumberFormat="1" applyFont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165" fontId="33" fillId="3" borderId="7" xfId="0" applyNumberFormat="1" applyFont="1" applyFill="1" applyBorder="1" applyAlignment="1">
      <alignment horizontal="center" vertical="center" wrapText="1"/>
    </xf>
    <xf numFmtId="4" fontId="33" fillId="4" borderId="3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horizontal="center"/>
    </xf>
    <xf numFmtId="4" fontId="39" fillId="0" borderId="0" xfId="0" applyNumberFormat="1" applyFont="1" applyAlignment="1">
      <alignment horizontal="center"/>
    </xf>
    <xf numFmtId="0" fontId="39" fillId="3" borderId="3" xfId="0" applyFont="1" applyFill="1" applyBorder="1" applyAlignment="1">
      <alignment horizontal="left"/>
    </xf>
    <xf numFmtId="0" fontId="39" fillId="3" borderId="7" xfId="0" applyFont="1" applyFill="1" applyBorder="1" applyAlignment="1">
      <alignment horizontal="center"/>
    </xf>
    <xf numFmtId="4" fontId="30" fillId="3" borderId="7" xfId="0" applyNumberFormat="1" applyFont="1" applyFill="1" applyBorder="1" applyAlignment="1">
      <alignment horizontal="center"/>
    </xf>
    <xf numFmtId="4" fontId="39" fillId="3" borderId="8" xfId="0" applyNumberFormat="1" applyFont="1" applyFill="1" applyBorder="1" applyAlignment="1">
      <alignment horizontal="center"/>
    </xf>
    <xf numFmtId="0" fontId="33" fillId="3" borderId="2" xfId="0" applyFont="1" applyFill="1" applyBorder="1" applyAlignment="1">
      <alignment horizontal="center"/>
    </xf>
    <xf numFmtId="4" fontId="29" fillId="4" borderId="31" xfId="0" applyNumberFormat="1" applyFont="1" applyFill="1" applyBorder="1" applyAlignment="1">
      <alignment horizontal="center"/>
    </xf>
    <xf numFmtId="4" fontId="33" fillId="3" borderId="0" xfId="0" applyNumberFormat="1" applyFont="1" applyFill="1" applyAlignment="1">
      <alignment horizontal="center"/>
    </xf>
    <xf numFmtId="0" fontId="29" fillId="3" borderId="30" xfId="0" applyFont="1" applyFill="1" applyBorder="1" applyAlignment="1">
      <alignment horizontal="center" vertical="center"/>
    </xf>
    <xf numFmtId="0" fontId="33" fillId="3" borderId="31" xfId="0" applyFont="1" applyFill="1" applyBorder="1" applyAlignment="1">
      <alignment horizontal="center" vertical="center"/>
    </xf>
    <xf numFmtId="0" fontId="29" fillId="3" borderId="31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0" fontId="29" fillId="3" borderId="4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vertical="center" wrapText="1"/>
    </xf>
    <xf numFmtId="0" fontId="0" fillId="3" borderId="1" xfId="0" applyFill="1" applyBorder="1"/>
    <xf numFmtId="0" fontId="29" fillId="3" borderId="1" xfId="30" applyFont="1" applyFill="1" applyBorder="1" applyAlignment="1">
      <alignment horizontal="center"/>
    </xf>
    <xf numFmtId="0" fontId="29" fillId="3" borderId="10" xfId="3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/>
    </xf>
    <xf numFmtId="0" fontId="63" fillId="7" borderId="1" xfId="0" applyFont="1" applyFill="1" applyBorder="1" applyAlignment="1">
      <alignment horizontal="center" vertical="center" wrapText="1"/>
    </xf>
    <xf numFmtId="2" fontId="39" fillId="3" borderId="4" xfId="30" applyNumberFormat="1" applyFont="1" applyFill="1" applyBorder="1" applyAlignment="1">
      <alignment horizontal="center"/>
    </xf>
    <xf numFmtId="2" fontId="30" fillId="3" borderId="30" xfId="30" applyNumberFormat="1" applyFont="1" applyFill="1" applyBorder="1" applyAlignment="1">
      <alignment horizontal="center"/>
    </xf>
    <xf numFmtId="2" fontId="30" fillId="3" borderId="31" xfId="30" applyNumberFormat="1" applyFont="1" applyFill="1" applyBorder="1" applyAlignment="1">
      <alignment horizontal="center"/>
    </xf>
    <xf numFmtId="2" fontId="64" fillId="3" borderId="4" xfId="30" applyNumberFormat="1" applyFont="1" applyFill="1" applyBorder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3" fillId="3" borderId="10" xfId="20" applyFont="1" applyFill="1" applyBorder="1" applyAlignment="1">
      <alignment vertical="center"/>
    </xf>
    <xf numFmtId="2" fontId="36" fillId="0" borderId="0" xfId="20" applyNumberFormat="1" applyFont="1"/>
    <xf numFmtId="0" fontId="42" fillId="3" borderId="0" xfId="0" applyFont="1" applyFill="1" applyAlignment="1">
      <alignment horizontal="left"/>
    </xf>
    <xf numFmtId="4" fontId="62" fillId="4" borderId="33" xfId="0" applyNumberFormat="1" applyFont="1" applyFill="1" applyBorder="1" applyAlignment="1">
      <alignment horizontal="center"/>
    </xf>
    <xf numFmtId="0" fontId="33" fillId="3" borderId="5" xfId="20" applyFont="1" applyFill="1" applyBorder="1" applyAlignment="1">
      <alignment vertical="center"/>
    </xf>
    <xf numFmtId="0" fontId="33" fillId="3" borderId="6" xfId="20" applyFont="1" applyFill="1" applyBorder="1" applyAlignment="1">
      <alignment vertical="center"/>
    </xf>
    <xf numFmtId="0" fontId="33" fillId="3" borderId="34" xfId="20" applyFont="1" applyFill="1" applyBorder="1" applyAlignment="1">
      <alignment vertical="center"/>
    </xf>
    <xf numFmtId="0" fontId="33" fillId="3" borderId="0" xfId="30" applyFont="1" applyFill="1" applyAlignment="1">
      <alignment horizontal="center" vertical="top" wrapText="1"/>
    </xf>
    <xf numFmtId="4" fontId="33" fillId="3" borderId="0" xfId="0" applyNumberFormat="1" applyFont="1" applyFill="1"/>
    <xf numFmtId="4" fontId="33" fillId="3" borderId="4" xfId="0" applyNumberFormat="1" applyFont="1" applyFill="1" applyBorder="1"/>
    <xf numFmtId="4" fontId="29" fillId="3" borderId="41" xfId="0" applyNumberFormat="1" applyFont="1" applyFill="1" applyBorder="1" applyAlignment="1">
      <alignment horizontal="center" vertical="center"/>
    </xf>
    <xf numFmtId="4" fontId="33" fillId="5" borderId="42" xfId="0" applyNumberFormat="1" applyFont="1" applyFill="1" applyBorder="1" applyAlignment="1">
      <alignment horizontal="center" vertical="center"/>
    </xf>
    <xf numFmtId="4" fontId="29" fillId="3" borderId="5" xfId="0" applyNumberFormat="1" applyFont="1" applyFill="1" applyBorder="1"/>
    <xf numFmtId="0" fontId="29" fillId="3" borderId="4" xfId="30" applyFont="1" applyFill="1" applyBorder="1" applyAlignment="1">
      <alignment horizontal="center"/>
    </xf>
    <xf numFmtId="49" fontId="33" fillId="3" borderId="30" xfId="42" applyNumberFormat="1" applyFont="1" applyFill="1" applyBorder="1" applyAlignment="1">
      <alignment horizontal="center"/>
    </xf>
    <xf numFmtId="49" fontId="33" fillId="3" borderId="31" xfId="42" applyNumberFormat="1" applyFont="1" applyFill="1" applyBorder="1" applyAlignment="1">
      <alignment horizontal="center"/>
    </xf>
    <xf numFmtId="0" fontId="32" fillId="3" borderId="0" xfId="30" applyFont="1" applyFill="1"/>
    <xf numFmtId="165" fontId="36" fillId="3" borderId="0" xfId="30" applyNumberFormat="1" applyFont="1" applyFill="1" applyAlignment="1">
      <alignment horizontal="center"/>
    </xf>
    <xf numFmtId="165" fontId="33" fillId="3" borderId="0" xfId="30" applyNumberFormat="1" applyFont="1" applyFill="1" applyAlignment="1">
      <alignment horizontal="center"/>
    </xf>
    <xf numFmtId="0" fontId="36" fillId="3" borderId="0" xfId="30" applyFont="1" applyFill="1"/>
    <xf numFmtId="165" fontId="32" fillId="3" borderId="0" xfId="30" applyNumberFormat="1" applyFont="1" applyFill="1" applyAlignment="1">
      <alignment horizontal="center"/>
    </xf>
    <xf numFmtId="0" fontId="29" fillId="3" borderId="5" xfId="20" applyFont="1" applyFill="1" applyBorder="1" applyAlignment="1">
      <alignment vertical="center" wrapText="1"/>
    </xf>
    <xf numFmtId="4" fontId="33" fillId="3" borderId="0" xfId="8" applyNumberFormat="1" applyFont="1" applyFill="1" applyAlignment="1">
      <alignment horizontal="center"/>
    </xf>
    <xf numFmtId="0" fontId="67" fillId="3" borderId="1" xfId="8" applyFont="1" applyFill="1" applyBorder="1" applyAlignment="1">
      <alignment horizontal="center"/>
    </xf>
    <xf numFmtId="0" fontId="29" fillId="3" borderId="4" xfId="8" applyFont="1" applyFill="1" applyBorder="1" applyAlignment="1">
      <alignment horizontal="center"/>
    </xf>
    <xf numFmtId="0" fontId="29" fillId="3" borderId="6" xfId="8" applyFont="1" applyFill="1" applyBorder="1" applyAlignment="1">
      <alignment horizontal="center"/>
    </xf>
    <xf numFmtId="4" fontId="29" fillId="3" borderId="8" xfId="0" applyNumberFormat="1" applyFont="1" applyFill="1" applyBorder="1" applyAlignment="1">
      <alignment horizontal="center"/>
    </xf>
    <xf numFmtId="0" fontId="68" fillId="3" borderId="1" xfId="0" applyFont="1" applyFill="1" applyBorder="1"/>
    <xf numFmtId="0" fontId="69" fillId="3" borderId="0" xfId="0" applyFont="1" applyFill="1"/>
    <xf numFmtId="0" fontId="68" fillId="3" borderId="0" xfId="0" applyFont="1" applyFill="1"/>
    <xf numFmtId="0" fontId="68" fillId="3" borderId="4" xfId="0" applyFont="1" applyFill="1" applyBorder="1"/>
    <xf numFmtId="4" fontId="29" fillId="3" borderId="4" xfId="0" applyNumberFormat="1" applyFont="1" applyFill="1" applyBorder="1" applyAlignment="1">
      <alignment horizontal="center"/>
    </xf>
    <xf numFmtId="0" fontId="35" fillId="3" borderId="1" xfId="0" applyFont="1" applyFill="1" applyBorder="1"/>
    <xf numFmtId="0" fontId="70" fillId="3" borderId="0" xfId="0" applyFont="1" applyFill="1" applyAlignment="1">
      <alignment horizontal="left"/>
    </xf>
    <xf numFmtId="4" fontId="29" fillId="3" borderId="6" xfId="0" applyNumberFormat="1" applyFont="1" applyFill="1" applyBorder="1" applyAlignment="1">
      <alignment horizontal="center"/>
    </xf>
    <xf numFmtId="0" fontId="71" fillId="3" borderId="0" xfId="0" applyFont="1" applyFill="1"/>
    <xf numFmtId="0" fontId="71" fillId="3" borderId="0" xfId="0" applyFont="1" applyFill="1" applyAlignment="1">
      <alignment horizontal="left"/>
    </xf>
    <xf numFmtId="0" fontId="33" fillId="0" borderId="3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4" fontId="29" fillId="0" borderId="7" xfId="0" applyNumberFormat="1" applyFont="1" applyBorder="1" applyAlignment="1">
      <alignment horizontal="center"/>
    </xf>
    <xf numFmtId="4" fontId="33" fillId="0" borderId="8" xfId="0" applyNumberFormat="1" applyFont="1" applyBorder="1" applyAlignment="1">
      <alignment horizontal="center"/>
    </xf>
    <xf numFmtId="0" fontId="68" fillId="0" borderId="1" xfId="0" applyFont="1" applyBorder="1"/>
    <xf numFmtId="0" fontId="68" fillId="0" borderId="0" xfId="0" applyFont="1"/>
    <xf numFmtId="0" fontId="68" fillId="0" borderId="4" xfId="0" applyFont="1" applyBorder="1"/>
    <xf numFmtId="0" fontId="33" fillId="0" borderId="1" xfId="0" applyFont="1" applyBorder="1" applyAlignment="1">
      <alignment horizontal="left"/>
    </xf>
    <xf numFmtId="0" fontId="35" fillId="0" borderId="0" xfId="0" applyFont="1"/>
    <xf numFmtId="0" fontId="35" fillId="0" borderId="1" xfId="0" applyFont="1" applyBorder="1"/>
    <xf numFmtId="0" fontId="33" fillId="0" borderId="2" xfId="0" applyFont="1" applyBorder="1" applyAlignment="1">
      <alignment horizontal="left"/>
    </xf>
    <xf numFmtId="0" fontId="33" fillId="0" borderId="5" xfId="0" applyFont="1" applyBorder="1" applyAlignment="1">
      <alignment horizontal="center"/>
    </xf>
    <xf numFmtId="4" fontId="29" fillId="0" borderId="5" xfId="0" applyNumberFormat="1" applyFont="1" applyBorder="1" applyAlignment="1">
      <alignment horizontal="center"/>
    </xf>
    <xf numFmtId="4" fontId="33" fillId="0" borderId="6" xfId="0" applyNumberFormat="1" applyFont="1" applyBorder="1" applyAlignment="1">
      <alignment horizontal="center"/>
    </xf>
    <xf numFmtId="0" fontId="71" fillId="0" borderId="0" xfId="0" applyFont="1"/>
    <xf numFmtId="0" fontId="71" fillId="0" borderId="0" xfId="0" applyFont="1" applyAlignment="1">
      <alignment horizontal="left"/>
    </xf>
    <xf numFmtId="0" fontId="33" fillId="3" borderId="1" xfId="0" applyFont="1" applyFill="1" applyBorder="1" applyAlignment="1">
      <alignment horizontal="right"/>
    </xf>
    <xf numFmtId="0" fontId="33" fillId="3" borderId="1" xfId="0" applyFont="1" applyFill="1" applyBorder="1" applyAlignment="1">
      <alignment horizontal="right" vertical="center" wrapText="1"/>
    </xf>
    <xf numFmtId="0" fontId="29" fillId="2" borderId="3" xfId="20" applyFont="1" applyFill="1" applyBorder="1" applyAlignment="1">
      <alignment horizontal="left"/>
    </xf>
    <xf numFmtId="0" fontId="33" fillId="2" borderId="7" xfId="20" applyFont="1" applyFill="1" applyBorder="1" applyAlignment="1">
      <alignment horizontal="center" vertical="center"/>
    </xf>
    <xf numFmtId="0" fontId="33" fillId="2" borderId="8" xfId="20" applyFont="1" applyFill="1" applyBorder="1" applyAlignment="1">
      <alignment horizontal="center" vertical="center"/>
    </xf>
    <xf numFmtId="0" fontId="33" fillId="2" borderId="30" xfId="20" applyFont="1" applyFill="1" applyBorder="1" applyAlignment="1">
      <alignment horizontal="center" vertical="center"/>
    </xf>
    <xf numFmtId="0" fontId="33" fillId="2" borderId="3" xfId="20" applyFont="1" applyFill="1" applyBorder="1" applyAlignment="1">
      <alignment horizontal="left"/>
    </xf>
    <xf numFmtId="4" fontId="29" fillId="2" borderId="30" xfId="20" applyNumberFormat="1" applyFont="1" applyFill="1" applyBorder="1" applyAlignment="1">
      <alignment horizontal="center" vertical="center"/>
    </xf>
    <xf numFmtId="0" fontId="33" fillId="2" borderId="31" xfId="20" applyFont="1" applyFill="1" applyBorder="1" applyAlignment="1">
      <alignment horizontal="center" vertical="center"/>
    </xf>
    <xf numFmtId="4" fontId="29" fillId="2" borderId="31" xfId="20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/>
    </xf>
    <xf numFmtId="0" fontId="47" fillId="3" borderId="1" xfId="0" applyFont="1" applyFill="1" applyBorder="1" applyAlignment="1">
      <alignment horizontal="center"/>
    </xf>
    <xf numFmtId="2" fontId="29" fillId="3" borderId="0" xfId="0" applyNumberFormat="1" applyFont="1" applyFill="1"/>
    <xf numFmtId="0" fontId="35" fillId="3" borderId="1" xfId="0" applyFont="1" applyFill="1" applyBorder="1" applyAlignment="1">
      <alignment horizontal="center" wrapText="1"/>
    </xf>
    <xf numFmtId="4" fontId="33" fillId="3" borderId="33" xfId="0" applyNumberFormat="1" applyFont="1" applyFill="1" applyBorder="1" applyAlignment="1">
      <alignment horizontal="center"/>
    </xf>
    <xf numFmtId="0" fontId="36" fillId="3" borderId="0" xfId="0" applyFont="1" applyFill="1"/>
    <xf numFmtId="2" fontId="36" fillId="3" borderId="0" xfId="0" applyNumberFormat="1" applyFont="1" applyFill="1"/>
    <xf numFmtId="2" fontId="36" fillId="3" borderId="4" xfId="0" applyNumberFormat="1" applyFont="1" applyFill="1" applyBorder="1"/>
    <xf numFmtId="49" fontId="33" fillId="0" borderId="0" xfId="20" applyNumberFormat="1" applyFont="1" applyAlignment="1">
      <alignment horizontal="center" vertical="center" wrapText="1"/>
    </xf>
    <xf numFmtId="0" fontId="4" fillId="3" borderId="1" xfId="30" applyFont="1" applyFill="1" applyBorder="1" applyAlignment="1">
      <alignment horizontal="center" vertical="center" wrapText="1"/>
    </xf>
    <xf numFmtId="0" fontId="3" fillId="3" borderId="1" xfId="30" applyFont="1" applyFill="1" applyBorder="1" applyAlignment="1">
      <alignment horizontal="center" vertical="center" wrapText="1"/>
    </xf>
    <xf numFmtId="0" fontId="29" fillId="0" borderId="1" xfId="30" applyFont="1" applyBorder="1"/>
    <xf numFmtId="0" fontId="33" fillId="0" borderId="31" xfId="30" applyFont="1" applyBorder="1" applyAlignment="1">
      <alignment horizontal="center"/>
    </xf>
    <xf numFmtId="2" fontId="73" fillId="3" borderId="31" xfId="30" applyNumberFormat="1" applyFont="1" applyFill="1" applyBorder="1" applyAlignment="1">
      <alignment horizontal="center"/>
    </xf>
    <xf numFmtId="0" fontId="29" fillId="3" borderId="6" xfId="30" applyFont="1" applyFill="1" applyBorder="1" applyAlignment="1">
      <alignment horizontal="center"/>
    </xf>
    <xf numFmtId="0" fontId="29" fillId="3" borderId="0" xfId="30" applyFont="1" applyFill="1" applyAlignment="1">
      <alignment horizontal="center" vertical="center" wrapText="1"/>
    </xf>
    <xf numFmtId="0" fontId="29" fillId="3" borderId="8" xfId="0" applyFont="1" applyFill="1" applyBorder="1"/>
    <xf numFmtId="165" fontId="29" fillId="3" borderId="5" xfId="0" applyNumberFormat="1" applyFont="1" applyFill="1" applyBorder="1"/>
    <xf numFmtId="0" fontId="29" fillId="3" borderId="6" xfId="0" applyFont="1" applyFill="1" applyBorder="1"/>
    <xf numFmtId="0" fontId="35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/>
    <xf numFmtId="0" fontId="33" fillId="2" borderId="5" xfId="20" applyFont="1" applyFill="1" applyBorder="1" applyAlignment="1">
      <alignment vertical="center"/>
    </xf>
    <xf numFmtId="0" fontId="35" fillId="3" borderId="3" xfId="20" applyFont="1" applyFill="1" applyBorder="1" applyAlignment="1">
      <alignment horizontal="center"/>
    </xf>
    <xf numFmtId="0" fontId="35" fillId="0" borderId="3" xfId="30" applyFont="1" applyBorder="1" applyAlignment="1">
      <alignment horizontal="center"/>
    </xf>
    <xf numFmtId="0" fontId="35" fillId="3" borderId="7" xfId="20" applyFont="1" applyFill="1" applyBorder="1"/>
    <xf numFmtId="4" fontId="29" fillId="3" borderId="7" xfId="30" applyNumberFormat="1" applyFont="1" applyFill="1" applyBorder="1" applyAlignment="1">
      <alignment vertical="center"/>
    </xf>
    <xf numFmtId="4" fontId="33" fillId="3" borderId="8" xfId="30" applyNumberFormat="1" applyFont="1" applyFill="1" applyBorder="1" applyAlignment="1">
      <alignment vertical="center"/>
    </xf>
    <xf numFmtId="0" fontId="33" fillId="3" borderId="0" xfId="30" applyFont="1" applyFill="1" applyAlignment="1">
      <alignment vertical="center"/>
    </xf>
    <xf numFmtId="4" fontId="33" fillId="3" borderId="4" xfId="30" applyNumberFormat="1" applyFont="1" applyFill="1" applyBorder="1" applyAlignment="1">
      <alignment horizontal="center" vertical="center"/>
    </xf>
    <xf numFmtId="0" fontId="29" fillId="3" borderId="5" xfId="30" applyFont="1" applyFill="1" applyBorder="1" applyAlignment="1">
      <alignment horizontal="center" vertical="center" wrapText="1"/>
    </xf>
    <xf numFmtId="0" fontId="29" fillId="0" borderId="0" xfId="30" applyFont="1" applyAlignment="1">
      <alignment horizontal="center" vertical="center" wrapText="1"/>
    </xf>
    <xf numFmtId="4" fontId="29" fillId="3" borderId="0" xfId="30" applyNumberFormat="1" applyFont="1" applyFill="1" applyAlignment="1">
      <alignment vertical="center"/>
    </xf>
    <xf numFmtId="4" fontId="64" fillId="5" borderId="4" xfId="30" applyNumberFormat="1" applyFont="1" applyFill="1" applyBorder="1" applyAlignment="1">
      <alignment vertical="center"/>
    </xf>
    <xf numFmtId="0" fontId="29" fillId="3" borderId="8" xfId="30" applyFont="1" applyFill="1" applyBorder="1" applyAlignment="1">
      <alignment horizontal="center"/>
    </xf>
    <xf numFmtId="0" fontId="35" fillId="0" borderId="1" xfId="30" applyFont="1" applyBorder="1" applyAlignment="1">
      <alignment horizontal="center"/>
    </xf>
    <xf numFmtId="0" fontId="33" fillId="3" borderId="30" xfId="30" applyFont="1" applyFill="1" applyBorder="1"/>
    <xf numFmtId="0" fontId="33" fillId="3" borderId="6" xfId="30" applyFont="1" applyFill="1" applyBorder="1" applyAlignment="1">
      <alignment horizontal="center" vertical="center"/>
    </xf>
    <xf numFmtId="0" fontId="33" fillId="3" borderId="3" xfId="30" applyFont="1" applyFill="1" applyBorder="1" applyAlignment="1">
      <alignment vertical="center" wrapText="1"/>
    </xf>
    <xf numFmtId="0" fontId="29" fillId="3" borderId="0" xfId="30" applyFont="1" applyFill="1" applyAlignment="1">
      <alignment vertical="center" wrapText="1"/>
    </xf>
    <xf numFmtId="4" fontId="33" fillId="0" borderId="4" xfId="30" applyNumberFormat="1" applyFont="1" applyBorder="1" applyAlignment="1">
      <alignment vertical="center"/>
    </xf>
    <xf numFmtId="165" fontId="29" fillId="5" borderId="4" xfId="30" applyNumberFormat="1" applyFont="1" applyFill="1" applyBorder="1" applyAlignment="1">
      <alignment horizontal="center"/>
    </xf>
    <xf numFmtId="0" fontId="33" fillId="0" borderId="0" xfId="30" applyFont="1" applyAlignment="1">
      <alignment vertical="center"/>
    </xf>
    <xf numFmtId="0" fontId="33" fillId="3" borderId="2" xfId="30" applyFont="1" applyFill="1" applyBorder="1" applyAlignment="1">
      <alignment horizontal="center" vertical="center" wrapText="1"/>
    </xf>
    <xf numFmtId="165" fontId="33" fillId="0" borderId="0" xfId="30" applyNumberFormat="1" applyFont="1" applyAlignment="1">
      <alignment horizontal="center" vertical="center"/>
    </xf>
    <xf numFmtId="165" fontId="29" fillId="0" borderId="0" xfId="30" applyNumberFormat="1" applyFont="1" applyAlignment="1">
      <alignment horizontal="center" vertical="center"/>
    </xf>
    <xf numFmtId="165" fontId="29" fillId="3" borderId="6" xfId="30" applyNumberFormat="1" applyFont="1" applyFill="1" applyBorder="1" applyAlignment="1">
      <alignment horizontal="center"/>
    </xf>
    <xf numFmtId="165" fontId="29" fillId="3" borderId="8" xfId="30" applyNumberFormat="1" applyFont="1" applyFill="1" applyBorder="1" applyAlignment="1">
      <alignment horizontal="center"/>
    </xf>
    <xf numFmtId="0" fontId="2" fillId="3" borderId="1" xfId="30" applyFont="1" applyFill="1" applyBorder="1" applyAlignment="1">
      <alignment horizontal="center" vertical="center" wrapText="1"/>
    </xf>
    <xf numFmtId="4" fontId="33" fillId="4" borderId="30" xfId="30" applyNumberFormat="1" applyFont="1" applyFill="1" applyBorder="1" applyAlignment="1">
      <alignment horizontal="center" vertical="center"/>
    </xf>
    <xf numFmtId="4" fontId="33" fillId="4" borderId="31" xfId="30" applyNumberFormat="1" applyFont="1" applyFill="1" applyBorder="1" applyAlignment="1">
      <alignment horizontal="center" vertical="center"/>
    </xf>
    <xf numFmtId="0" fontId="1" fillId="3" borderId="1" xfId="3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53" fillId="5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49" fontId="30" fillId="4" borderId="5" xfId="1" applyNumberFormat="1" applyFont="1" applyFill="1" applyBorder="1" applyAlignment="1" applyProtection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0" fillId="5" borderId="3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6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wrapText="1"/>
    </xf>
    <xf numFmtId="0" fontId="35" fillId="0" borderId="8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35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24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0" fontId="30" fillId="4" borderId="9" xfId="0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165" fontId="29" fillId="4" borderId="26" xfId="0" applyNumberFormat="1" applyFont="1" applyFill="1" applyBorder="1" applyAlignment="1">
      <alignment horizontal="center" vertical="center" wrapText="1"/>
    </xf>
    <xf numFmtId="165" fontId="29" fillId="4" borderId="38" xfId="0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/>
    </xf>
    <xf numFmtId="0" fontId="29" fillId="3" borderId="8" xfId="0" applyFont="1" applyFill="1" applyBorder="1" applyAlignment="1">
      <alignment horizontal="center"/>
    </xf>
    <xf numFmtId="0" fontId="29" fillId="3" borderId="0" xfId="0" applyFont="1" applyFill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1" fontId="35" fillId="3" borderId="0" xfId="30" applyNumberFormat="1" applyFont="1" applyFill="1" applyAlignment="1">
      <alignment horizontal="center" wrapText="1"/>
    </xf>
    <xf numFmtId="1" fontId="35" fillId="3" borderId="4" xfId="30" applyNumberFormat="1" applyFont="1" applyFill="1" applyBorder="1" applyAlignment="1">
      <alignment horizontal="center" wrapText="1"/>
    </xf>
    <xf numFmtId="1" fontId="35" fillId="3" borderId="30" xfId="30" applyNumberFormat="1" applyFont="1" applyFill="1" applyBorder="1" applyAlignment="1">
      <alignment horizontal="center" wrapText="1"/>
    </xf>
    <xf numFmtId="1" fontId="35" fillId="3" borderId="33" xfId="30" applyNumberFormat="1" applyFont="1" applyFill="1" applyBorder="1" applyAlignment="1">
      <alignment horizontal="center" wrapText="1"/>
    </xf>
    <xf numFmtId="0" fontId="33" fillId="3" borderId="0" xfId="30" applyFont="1" applyFill="1" applyAlignment="1">
      <alignment horizontal="center"/>
    </xf>
    <xf numFmtId="0" fontId="33" fillId="3" borderId="4" xfId="30" applyFont="1" applyFill="1" applyBorder="1" applyAlignment="1">
      <alignment horizontal="center"/>
    </xf>
    <xf numFmtId="1" fontId="35" fillId="3" borderId="7" xfId="30" applyNumberFormat="1" applyFont="1" applyFill="1" applyBorder="1" applyAlignment="1">
      <alignment horizontal="center" wrapText="1"/>
    </xf>
    <xf numFmtId="1" fontId="35" fillId="3" borderId="8" xfId="30" applyNumberFormat="1" applyFont="1" applyFill="1" applyBorder="1" applyAlignment="1">
      <alignment horizontal="center" wrapText="1"/>
    </xf>
    <xf numFmtId="1" fontId="33" fillId="3" borderId="0" xfId="0" applyNumberFormat="1" applyFont="1" applyFill="1" applyAlignment="1">
      <alignment horizontal="center" vertical="center" wrapText="1"/>
    </xf>
    <xf numFmtId="1" fontId="33" fillId="3" borderId="4" xfId="0" applyNumberFormat="1" applyFont="1" applyFill="1" applyBorder="1" applyAlignment="1">
      <alignment horizontal="center" vertical="center" wrapText="1"/>
    </xf>
    <xf numFmtId="0" fontId="24" fillId="5" borderId="0" xfId="30" applyFont="1" applyFill="1" applyAlignment="1">
      <alignment horizontal="left" vertical="center"/>
    </xf>
    <xf numFmtId="0" fontId="35" fillId="0" borderId="7" xfId="30" applyFont="1" applyBorder="1" applyAlignment="1">
      <alignment horizontal="center" wrapText="1"/>
    </xf>
    <xf numFmtId="0" fontId="35" fillId="0" borderId="8" xfId="30" applyFont="1" applyBorder="1" applyAlignment="1">
      <alignment horizontal="center" wrapText="1"/>
    </xf>
    <xf numFmtId="0" fontId="35" fillId="0" borderId="0" xfId="30" applyFont="1" applyAlignment="1">
      <alignment horizontal="center" wrapText="1"/>
    </xf>
    <xf numFmtId="0" fontId="35" fillId="0" borderId="4" xfId="30" applyFont="1" applyBorder="1" applyAlignment="1">
      <alignment horizontal="center" wrapText="1"/>
    </xf>
    <xf numFmtId="0" fontId="35" fillId="0" borderId="10" xfId="30" applyFont="1" applyBorder="1" applyAlignment="1">
      <alignment horizontal="center" wrapText="1"/>
    </xf>
    <xf numFmtId="0" fontId="35" fillId="0" borderId="34" xfId="30" applyFont="1" applyBorder="1" applyAlignment="1">
      <alignment horizontal="center" wrapText="1"/>
    </xf>
    <xf numFmtId="1" fontId="35" fillId="3" borderId="10" xfId="30" applyNumberFormat="1" applyFont="1" applyFill="1" applyBorder="1" applyAlignment="1">
      <alignment horizontal="center" wrapText="1"/>
    </xf>
    <xf numFmtId="1" fontId="35" fillId="3" borderId="34" xfId="30" applyNumberFormat="1" applyFont="1" applyFill="1" applyBorder="1" applyAlignment="1">
      <alignment horizontal="center" wrapText="1"/>
    </xf>
    <xf numFmtId="0" fontId="10" fillId="5" borderId="0" xfId="30" applyFont="1" applyFill="1" applyAlignment="1">
      <alignment horizontal="left" vertical="center"/>
    </xf>
    <xf numFmtId="0" fontId="29" fillId="3" borderId="0" xfId="30" applyFont="1" applyFill="1" applyAlignment="1">
      <alignment horizontal="center"/>
    </xf>
    <xf numFmtId="0" fontId="29" fillId="3" borderId="4" xfId="30" applyFont="1" applyFill="1" applyBorder="1" applyAlignment="1">
      <alignment horizontal="center"/>
    </xf>
    <xf numFmtId="0" fontId="35" fillId="0" borderId="30" xfId="30" applyFont="1" applyBorder="1" applyAlignment="1">
      <alignment horizontal="center" wrapText="1"/>
    </xf>
    <xf numFmtId="0" fontId="35" fillId="0" borderId="33" xfId="30" applyFont="1" applyBorder="1" applyAlignment="1">
      <alignment horizontal="center" wrapText="1"/>
    </xf>
    <xf numFmtId="0" fontId="24" fillId="5" borderId="17" xfId="30" applyFont="1" applyFill="1" applyBorder="1" applyAlignment="1">
      <alignment horizontal="left" vertical="center"/>
    </xf>
    <xf numFmtId="0" fontId="28" fillId="5" borderId="14" xfId="30" applyFont="1" applyFill="1" applyBorder="1" applyAlignment="1">
      <alignment horizontal="left" vertical="center"/>
    </xf>
    <xf numFmtId="0" fontId="28" fillId="5" borderId="25" xfId="30" applyFont="1" applyFill="1" applyBorder="1" applyAlignment="1">
      <alignment horizontal="left" vertical="center"/>
    </xf>
    <xf numFmtId="0" fontId="29" fillId="4" borderId="9" xfId="30" applyFont="1" applyFill="1" applyBorder="1" applyAlignment="1">
      <alignment horizontal="center" vertical="center"/>
    </xf>
    <xf numFmtId="0" fontId="36" fillId="4" borderId="28" xfId="30" applyFont="1" applyFill="1" applyBorder="1" applyAlignment="1">
      <alignment horizontal="center" vertical="center"/>
    </xf>
    <xf numFmtId="0" fontId="36" fillId="4" borderId="29" xfId="30" applyFont="1" applyFill="1" applyBorder="1" applyAlignment="1">
      <alignment horizontal="center" vertical="center"/>
    </xf>
    <xf numFmtId="0" fontId="29" fillId="4" borderId="10" xfId="30" applyFont="1" applyFill="1" applyBorder="1" applyAlignment="1">
      <alignment horizontal="center" vertical="center" wrapText="1"/>
    </xf>
    <xf numFmtId="0" fontId="32" fillId="4" borderId="0" xfId="30" applyFont="1" applyFill="1" applyAlignment="1">
      <alignment horizontal="center" vertical="center" wrapText="1"/>
    </xf>
    <xf numFmtId="0" fontId="32" fillId="4" borderId="30" xfId="30" applyFont="1" applyFill="1" applyBorder="1" applyAlignment="1">
      <alignment horizontal="center" vertical="center" wrapText="1"/>
    </xf>
    <xf numFmtId="49" fontId="29" fillId="4" borderId="10" xfId="30" applyNumberFormat="1" applyFont="1" applyFill="1" applyBorder="1" applyAlignment="1">
      <alignment horizontal="center" vertical="center" wrapText="1"/>
    </xf>
    <xf numFmtId="49" fontId="32" fillId="4" borderId="0" xfId="30" applyNumberFormat="1" applyFont="1" applyFill="1" applyAlignment="1">
      <alignment horizontal="center" vertical="center" wrapText="1"/>
    </xf>
    <xf numFmtId="49" fontId="32" fillId="4" borderId="30" xfId="30" applyNumberFormat="1" applyFont="1" applyFill="1" applyBorder="1" applyAlignment="1">
      <alignment horizontal="center" vertical="center" wrapText="1"/>
    </xf>
    <xf numFmtId="0" fontId="36" fillId="4" borderId="0" xfId="30" applyFont="1" applyFill="1" applyAlignment="1">
      <alignment horizontal="center" vertical="center" wrapText="1"/>
    </xf>
    <xf numFmtId="0" fontId="36" fillId="4" borderId="30" xfId="30" applyFont="1" applyFill="1" applyBorder="1" applyAlignment="1">
      <alignment horizontal="center" vertical="center" wrapText="1"/>
    </xf>
    <xf numFmtId="165" fontId="29" fillId="4" borderId="10" xfId="30" applyNumberFormat="1" applyFont="1" applyFill="1" applyBorder="1" applyAlignment="1">
      <alignment horizontal="center" vertical="center" wrapText="1"/>
    </xf>
    <xf numFmtId="165" fontId="29" fillId="4" borderId="0" xfId="30" applyNumberFormat="1" applyFont="1" applyFill="1" applyAlignment="1">
      <alignment horizontal="center" vertical="center" wrapText="1"/>
    </xf>
    <xf numFmtId="165" fontId="29" fillId="4" borderId="30" xfId="30" applyNumberFormat="1" applyFont="1" applyFill="1" applyBorder="1" applyAlignment="1">
      <alignment horizontal="center" vertical="center" wrapText="1"/>
    </xf>
    <xf numFmtId="0" fontId="29" fillId="3" borderId="5" xfId="30" applyFont="1" applyFill="1" applyBorder="1" applyAlignment="1">
      <alignment horizontal="center"/>
    </xf>
    <xf numFmtId="0" fontId="29" fillId="3" borderId="6" xfId="30" applyFont="1" applyFill="1" applyBorder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3" borderId="10" xfId="20" applyFont="1" applyFill="1" applyBorder="1" applyAlignment="1">
      <alignment horizontal="center" vertical="center"/>
    </xf>
    <xf numFmtId="0" fontId="33" fillId="3" borderId="30" xfId="20" applyFont="1" applyFill="1" applyBorder="1" applyAlignment="1">
      <alignment horizontal="center" vertical="center"/>
    </xf>
    <xf numFmtId="4" fontId="29" fillId="3" borderId="10" xfId="20" applyNumberFormat="1" applyFont="1" applyFill="1" applyBorder="1" applyAlignment="1">
      <alignment horizontal="center" vertical="center"/>
    </xf>
    <xf numFmtId="4" fontId="29" fillId="3" borderId="30" xfId="20" applyNumberFormat="1" applyFont="1" applyFill="1" applyBorder="1" applyAlignment="1">
      <alignment horizontal="center" vertical="center"/>
    </xf>
    <xf numFmtId="4" fontId="33" fillId="5" borderId="34" xfId="30" applyNumberFormat="1" applyFont="1" applyFill="1" applyBorder="1" applyAlignment="1">
      <alignment horizontal="center" vertical="center"/>
    </xf>
    <xf numFmtId="4" fontId="33" fillId="5" borderId="33" xfId="30" applyNumberFormat="1" applyFont="1" applyFill="1" applyBorder="1" applyAlignment="1">
      <alignment horizontal="center" vertical="center"/>
    </xf>
    <xf numFmtId="4" fontId="29" fillId="3" borderId="0" xfId="20" applyNumberFormat="1" applyFont="1" applyFill="1" applyAlignment="1">
      <alignment horizontal="center" vertical="center"/>
    </xf>
    <xf numFmtId="4" fontId="33" fillId="5" borderId="4" xfId="30" applyNumberFormat="1" applyFont="1" applyFill="1" applyBorder="1" applyAlignment="1">
      <alignment horizontal="center" vertical="center"/>
    </xf>
    <xf numFmtId="0" fontId="29" fillId="3" borderId="10" xfId="20" applyFont="1" applyFill="1" applyBorder="1" applyAlignment="1">
      <alignment horizontal="center" vertical="center" wrapText="1"/>
    </xf>
    <xf numFmtId="0" fontId="29" fillId="3" borderId="30" xfId="20" applyFont="1" applyFill="1" applyBorder="1" applyAlignment="1">
      <alignment horizontal="center" vertical="center" wrapText="1"/>
    </xf>
    <xf numFmtId="0" fontId="34" fillId="3" borderId="0" xfId="30" applyFont="1" applyFill="1" applyAlignment="1">
      <alignment horizontal="center" vertical="center"/>
    </xf>
    <xf numFmtId="0" fontId="34" fillId="3" borderId="30" xfId="30" applyFont="1" applyFill="1" applyBorder="1" applyAlignment="1">
      <alignment horizontal="center" vertical="center"/>
    </xf>
    <xf numFmtId="0" fontId="29" fillId="0" borderId="0" xfId="30" applyFont="1" applyAlignment="1">
      <alignment horizontal="center" vertical="center" wrapText="1"/>
    </xf>
    <xf numFmtId="0" fontId="29" fillId="0" borderId="30" xfId="30" applyFont="1" applyBorder="1" applyAlignment="1">
      <alignment horizontal="center" vertical="center" wrapText="1"/>
    </xf>
    <xf numFmtId="4" fontId="29" fillId="3" borderId="0" xfId="30" applyNumberFormat="1" applyFont="1" applyFill="1" applyAlignment="1">
      <alignment horizontal="center" vertical="center"/>
    </xf>
    <xf numFmtId="4" fontId="29" fillId="3" borderId="30" xfId="30" applyNumberFormat="1" applyFont="1" applyFill="1" applyBorder="1" applyAlignment="1">
      <alignment horizontal="center" vertical="center"/>
    </xf>
    <xf numFmtId="0" fontId="33" fillId="3" borderId="0" xfId="30" applyFont="1" applyFill="1" applyAlignment="1">
      <alignment horizontal="center" vertical="center"/>
    </xf>
    <xf numFmtId="0" fontId="33" fillId="3" borderId="30" xfId="3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3" borderId="30" xfId="30" applyFont="1" applyFill="1" applyBorder="1" applyAlignment="1">
      <alignment horizontal="center"/>
    </xf>
    <xf numFmtId="0" fontId="29" fillId="3" borderId="31" xfId="30" applyFont="1" applyFill="1" applyBorder="1" applyAlignment="1">
      <alignment horizontal="center"/>
    </xf>
    <xf numFmtId="0" fontId="33" fillId="3" borderId="10" xfId="3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4" fontId="29" fillId="3" borderId="10" xfId="30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4" fontId="29" fillId="0" borderId="0" xfId="30" applyNumberFormat="1" applyFont="1" applyAlignment="1">
      <alignment horizontal="center" vertical="center"/>
    </xf>
    <xf numFmtId="4" fontId="29" fillId="0" borderId="30" xfId="30" applyNumberFormat="1" applyFont="1" applyBorder="1" applyAlignment="1">
      <alignment horizontal="center" vertical="center"/>
    </xf>
    <xf numFmtId="0" fontId="29" fillId="3" borderId="30" xfId="30" applyFont="1" applyFill="1" applyBorder="1" applyAlignment="1">
      <alignment horizontal="center" vertical="center" wrapText="1"/>
    </xf>
    <xf numFmtId="0" fontId="29" fillId="3" borderId="31" xfId="30" applyFont="1" applyFill="1" applyBorder="1" applyAlignment="1">
      <alignment horizontal="center" vertical="center" wrapText="1"/>
    </xf>
    <xf numFmtId="165" fontId="35" fillId="4" borderId="0" xfId="0" applyNumberFormat="1" applyFont="1" applyFill="1" applyAlignment="1">
      <alignment horizontal="center" vertical="center"/>
    </xf>
    <xf numFmtId="165" fontId="35" fillId="4" borderId="13" xfId="30" applyNumberFormat="1" applyFont="1" applyFill="1" applyBorder="1" applyAlignment="1">
      <alignment horizontal="center" vertical="center"/>
    </xf>
    <xf numFmtId="165" fontId="35" fillId="4" borderId="0" xfId="30" applyNumberFormat="1" applyFont="1" applyFill="1" applyAlignment="1">
      <alignment horizontal="center" vertical="center"/>
    </xf>
    <xf numFmtId="165" fontId="35" fillId="4" borderId="36" xfId="30" applyNumberFormat="1" applyFont="1" applyFill="1" applyBorder="1" applyAlignment="1">
      <alignment horizontal="center" vertical="center"/>
    </xf>
    <xf numFmtId="0" fontId="29" fillId="3" borderId="0" xfId="30" applyFont="1" applyFill="1" applyAlignment="1">
      <alignment horizontal="center" vertical="center" wrapText="1"/>
    </xf>
    <xf numFmtId="0" fontId="29" fillId="3" borderId="31" xfId="0" applyFont="1" applyFill="1" applyBorder="1" applyAlignment="1">
      <alignment horizontal="center"/>
    </xf>
    <xf numFmtId="0" fontId="29" fillId="3" borderId="31" xfId="0" applyFont="1" applyFill="1" applyBorder="1" applyAlignment="1">
      <alignment horizontal="center" wrapText="1"/>
    </xf>
    <xf numFmtId="0" fontId="33" fillId="3" borderId="34" xfId="20" applyFont="1" applyFill="1" applyBorder="1" applyAlignment="1">
      <alignment horizontal="center" vertical="center"/>
    </xf>
    <xf numFmtId="165" fontId="35" fillId="4" borderId="43" xfId="0" applyNumberFormat="1" applyFont="1" applyFill="1" applyBorder="1" applyAlignment="1">
      <alignment horizontal="center" vertical="center"/>
    </xf>
    <xf numFmtId="165" fontId="35" fillId="4" borderId="44" xfId="0" applyNumberFormat="1" applyFont="1" applyFill="1" applyBorder="1" applyAlignment="1">
      <alignment horizontal="center" vertical="center"/>
    </xf>
    <xf numFmtId="165" fontId="35" fillId="4" borderId="45" xfId="0" applyNumberFormat="1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29" fillId="3" borderId="0" xfId="20" applyFont="1" applyFill="1" applyAlignment="1">
      <alignment horizontal="center" vertical="center" wrapText="1"/>
    </xf>
    <xf numFmtId="0" fontId="33" fillId="3" borderId="0" xfId="20" applyFont="1" applyFill="1" applyAlignment="1">
      <alignment horizontal="center" vertical="center"/>
    </xf>
    <xf numFmtId="0" fontId="29" fillId="3" borderId="31" xfId="0" applyFont="1" applyFill="1" applyBorder="1" applyAlignment="1">
      <alignment horizontal="center" vertical="center" wrapText="1"/>
    </xf>
    <xf numFmtId="165" fontId="35" fillId="4" borderId="46" xfId="30" applyNumberFormat="1" applyFont="1" applyFill="1" applyBorder="1" applyAlignment="1">
      <alignment horizontal="center" vertical="center"/>
    </xf>
    <xf numFmtId="0" fontId="29" fillId="3" borderId="30" xfId="30" applyFont="1" applyFill="1" applyBorder="1" applyAlignment="1">
      <alignment horizontal="center" vertical="center"/>
    </xf>
    <xf numFmtId="0" fontId="29" fillId="3" borderId="0" xfId="30" applyFont="1" applyFill="1" applyAlignment="1">
      <alignment horizontal="center" vertical="center"/>
    </xf>
    <xf numFmtId="4" fontId="33" fillId="5" borderId="4" xfId="20" applyNumberFormat="1" applyFont="1" applyFill="1" applyBorder="1" applyAlignment="1">
      <alignment horizontal="center" vertical="center"/>
    </xf>
    <xf numFmtId="4" fontId="33" fillId="5" borderId="33" xfId="20" applyNumberFormat="1" applyFont="1" applyFill="1" applyBorder="1" applyAlignment="1">
      <alignment horizontal="center" vertical="center"/>
    </xf>
    <xf numFmtId="0" fontId="29" fillId="3" borderId="30" xfId="20" applyFont="1" applyFill="1" applyBorder="1" applyAlignment="1">
      <alignment horizontal="center" vertical="center"/>
    </xf>
    <xf numFmtId="0" fontId="33" fillId="3" borderId="0" xfId="20" applyFont="1" applyFill="1" applyAlignment="1">
      <alignment horizontal="left" vertical="center"/>
    </xf>
    <xf numFmtId="0" fontId="33" fillId="3" borderId="30" xfId="20" applyFont="1" applyFill="1" applyBorder="1" applyAlignment="1">
      <alignment horizontal="left" vertical="center"/>
    </xf>
    <xf numFmtId="0" fontId="24" fillId="5" borderId="39" xfId="20" applyFont="1" applyFill="1" applyBorder="1" applyAlignment="1">
      <alignment horizontal="left" vertical="center"/>
    </xf>
    <xf numFmtId="0" fontId="24" fillId="5" borderId="31" xfId="20" applyFont="1" applyFill="1" applyBorder="1" applyAlignment="1">
      <alignment horizontal="left" vertical="center"/>
    </xf>
    <xf numFmtId="0" fontId="24" fillId="5" borderId="40" xfId="20" applyFont="1" applyFill="1" applyBorder="1" applyAlignment="1">
      <alignment horizontal="left" vertical="center"/>
    </xf>
    <xf numFmtId="0" fontId="29" fillId="4" borderId="9" xfId="20" applyFont="1" applyFill="1" applyBorder="1" applyAlignment="1">
      <alignment horizontal="center" vertical="center"/>
    </xf>
    <xf numFmtId="0" fontId="29" fillId="4" borderId="28" xfId="20" applyFont="1" applyFill="1" applyBorder="1" applyAlignment="1">
      <alignment horizontal="center" vertical="center"/>
    </xf>
    <xf numFmtId="0" fontId="29" fillId="4" borderId="29" xfId="20" applyFont="1" applyFill="1" applyBorder="1" applyAlignment="1">
      <alignment horizontal="center" vertical="center"/>
    </xf>
    <xf numFmtId="0" fontId="29" fillId="4" borderId="10" xfId="20" applyFont="1" applyFill="1" applyBorder="1" applyAlignment="1">
      <alignment horizontal="center" vertical="center" wrapText="1"/>
    </xf>
    <xf numFmtId="0" fontId="29" fillId="4" borderId="0" xfId="20" applyFont="1" applyFill="1" applyAlignment="1">
      <alignment horizontal="center" vertical="center" wrapText="1"/>
    </xf>
    <xf numFmtId="0" fontId="29" fillId="4" borderId="30" xfId="20" applyFont="1" applyFill="1" applyBorder="1" applyAlignment="1">
      <alignment horizontal="center" vertical="center" wrapText="1"/>
    </xf>
    <xf numFmtId="49" fontId="29" fillId="4" borderId="10" xfId="20" applyNumberFormat="1" applyFont="1" applyFill="1" applyBorder="1" applyAlignment="1">
      <alignment horizontal="center" vertical="center" wrapText="1"/>
    </xf>
    <xf numFmtId="49" fontId="29" fillId="4" borderId="0" xfId="20" applyNumberFormat="1" applyFont="1" applyFill="1" applyAlignment="1">
      <alignment horizontal="center" vertical="center" wrapText="1"/>
    </xf>
    <xf numFmtId="49" fontId="29" fillId="4" borderId="30" xfId="20" applyNumberFormat="1" applyFont="1" applyFill="1" applyBorder="1" applyAlignment="1">
      <alignment horizontal="center" vertical="center" wrapText="1"/>
    </xf>
    <xf numFmtId="165" fontId="29" fillId="4" borderId="10" xfId="20" applyNumberFormat="1" applyFont="1" applyFill="1" applyBorder="1" applyAlignment="1">
      <alignment horizontal="center" vertical="center" wrapText="1"/>
    </xf>
    <xf numFmtId="165" fontId="29" fillId="4" borderId="0" xfId="20" applyNumberFormat="1" applyFont="1" applyFill="1" applyAlignment="1">
      <alignment horizontal="center" vertical="center" wrapText="1"/>
    </xf>
    <xf numFmtId="165" fontId="29" fillId="4" borderId="30" xfId="20" applyNumberFormat="1" applyFont="1" applyFill="1" applyBorder="1" applyAlignment="1">
      <alignment horizontal="center" vertical="center" wrapText="1"/>
    </xf>
    <xf numFmtId="165" fontId="29" fillId="4" borderId="26" xfId="20" applyNumberFormat="1" applyFont="1" applyFill="1" applyBorder="1" applyAlignment="1">
      <alignment horizontal="center" vertical="center" wrapText="1"/>
    </xf>
    <xf numFmtId="165" fontId="29" fillId="4" borderId="38" xfId="20" applyNumberFormat="1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center" vertical="center"/>
    </xf>
    <xf numFmtId="2" fontId="24" fillId="5" borderId="0" xfId="0" applyNumberFormat="1" applyFont="1" applyFill="1" applyAlignment="1">
      <alignment horizontal="left" vertical="center"/>
    </xf>
    <xf numFmtId="49" fontId="29" fillId="4" borderId="10" xfId="0" applyNumberFormat="1" applyFont="1" applyFill="1" applyBorder="1" applyAlignment="1">
      <alignment horizontal="center" vertical="center" wrapText="1"/>
    </xf>
    <xf numFmtId="49" fontId="29" fillId="4" borderId="0" xfId="0" applyNumberFormat="1" applyFont="1" applyFill="1" applyAlignment="1">
      <alignment horizontal="center" vertical="center" wrapText="1"/>
    </xf>
    <xf numFmtId="49" fontId="29" fillId="4" borderId="30" xfId="0" applyNumberFormat="1" applyFont="1" applyFill="1" applyBorder="1" applyAlignment="1">
      <alignment horizontal="center" vertical="center" wrapText="1"/>
    </xf>
    <xf numFmtId="165" fontId="29" fillId="4" borderId="10" xfId="0" applyNumberFormat="1" applyFont="1" applyFill="1" applyBorder="1" applyAlignment="1">
      <alignment horizontal="center" vertical="center" wrapText="1"/>
    </xf>
    <xf numFmtId="165" fontId="29" fillId="4" borderId="0" xfId="0" applyNumberFormat="1" applyFont="1" applyFill="1" applyAlignment="1">
      <alignment horizontal="center" vertical="center" wrapText="1"/>
    </xf>
    <xf numFmtId="165" fontId="29" fillId="4" borderId="30" xfId="0" applyNumberFormat="1" applyFont="1" applyFill="1" applyBorder="1" applyAlignment="1">
      <alignment horizontal="center" vertical="center" wrapText="1"/>
    </xf>
    <xf numFmtId="0" fontId="35" fillId="3" borderId="1" xfId="30" applyFont="1" applyFill="1" applyBorder="1" applyAlignment="1">
      <alignment horizontal="center" vertical="center"/>
    </xf>
    <xf numFmtId="0" fontId="35" fillId="3" borderId="0" xfId="30" applyFont="1" applyFill="1" applyAlignment="1">
      <alignment horizontal="center" vertical="center"/>
    </xf>
    <xf numFmtId="0" fontId="35" fillId="3" borderId="4" xfId="30" applyFont="1" applyFill="1" applyBorder="1" applyAlignment="1">
      <alignment horizontal="center" vertical="center"/>
    </xf>
    <xf numFmtId="0" fontId="24" fillId="5" borderId="39" xfId="30" applyFont="1" applyFill="1" applyBorder="1" applyAlignment="1">
      <alignment horizontal="left" vertical="center"/>
    </xf>
    <xf numFmtId="0" fontId="24" fillId="5" borderId="31" xfId="30" applyFont="1" applyFill="1" applyBorder="1" applyAlignment="1">
      <alignment horizontal="left" vertical="center"/>
    </xf>
    <xf numFmtId="0" fontId="24" fillId="5" borderId="40" xfId="30" applyFont="1" applyFill="1" applyBorder="1" applyAlignment="1">
      <alignment horizontal="left" vertical="center"/>
    </xf>
    <xf numFmtId="0" fontId="29" fillId="4" borderId="12" xfId="30" applyFont="1" applyFill="1" applyBorder="1" applyAlignment="1">
      <alignment horizontal="center" vertical="center"/>
    </xf>
    <xf numFmtId="0" fontId="47" fillId="5" borderId="0" xfId="30" applyFont="1" applyFill="1" applyAlignment="1">
      <alignment horizontal="left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28" xfId="0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0" fontId="36" fillId="3" borderId="30" xfId="30" applyFont="1" applyFill="1" applyBorder="1" applyAlignment="1">
      <alignment horizontal="right"/>
    </xf>
    <xf numFmtId="0" fontId="36" fillId="3" borderId="30" xfId="30" applyFont="1" applyFill="1" applyBorder="1" applyAlignment="1">
      <alignment horizontal="right" vertical="center"/>
    </xf>
    <xf numFmtId="0" fontId="29" fillId="3" borderId="0" xfId="30" applyFont="1" applyFill="1" applyAlignment="1">
      <alignment horizontal="center" wrapText="1"/>
    </xf>
    <xf numFmtId="0" fontId="29" fillId="3" borderId="30" xfId="30" applyFont="1" applyFill="1" applyBorder="1" applyAlignment="1">
      <alignment horizontal="center" wrapText="1"/>
    </xf>
    <xf numFmtId="2" fontId="29" fillId="3" borderId="0" xfId="30" applyNumberFormat="1" applyFont="1" applyFill="1" applyAlignment="1">
      <alignment horizontal="center" vertical="center"/>
    </xf>
    <xf numFmtId="2" fontId="29" fillId="3" borderId="30" xfId="30" applyNumberFormat="1" applyFont="1" applyFill="1" applyBorder="1" applyAlignment="1">
      <alignment horizontal="center" vertical="center"/>
    </xf>
    <xf numFmtId="4" fontId="39" fillId="5" borderId="4" xfId="30" applyNumberFormat="1" applyFont="1" applyFill="1" applyBorder="1" applyAlignment="1">
      <alignment horizontal="center" vertical="center"/>
    </xf>
    <xf numFmtId="4" fontId="39" fillId="5" borderId="33" xfId="30" applyNumberFormat="1" applyFont="1" applyFill="1" applyBorder="1" applyAlignment="1">
      <alignment horizontal="center" vertical="center"/>
    </xf>
    <xf numFmtId="2" fontId="29" fillId="0" borderId="0" xfId="30" applyNumberFormat="1" applyFont="1" applyAlignment="1">
      <alignment horizontal="center" vertical="center"/>
    </xf>
    <xf numFmtId="2" fontId="29" fillId="0" borderId="30" xfId="30" applyNumberFormat="1" applyFont="1" applyBorder="1" applyAlignment="1">
      <alignment horizontal="center" vertical="center"/>
    </xf>
    <xf numFmtId="0" fontId="63" fillId="3" borderId="0" xfId="0" applyFont="1" applyFill="1" applyAlignment="1">
      <alignment horizontal="center" wrapText="1"/>
    </xf>
    <xf numFmtId="0" fontId="63" fillId="3" borderId="30" xfId="0" applyFont="1" applyFill="1" applyBorder="1" applyAlignment="1">
      <alignment horizontal="center" wrapText="1"/>
    </xf>
    <xf numFmtId="0" fontId="47" fillId="5" borderId="0" xfId="0" applyFont="1" applyFill="1" applyAlignment="1">
      <alignment horizontal="left" vertical="center"/>
    </xf>
    <xf numFmtId="0" fontId="29" fillId="4" borderId="0" xfId="8" applyFont="1" applyFill="1" applyAlignment="1">
      <alignment horizontal="center"/>
    </xf>
    <xf numFmtId="0" fontId="30" fillId="4" borderId="10" xfId="30" applyFont="1" applyFill="1" applyBorder="1" applyAlignment="1">
      <alignment horizontal="center" vertical="center" wrapText="1"/>
    </xf>
    <xf numFmtId="0" fontId="30" fillId="4" borderId="0" xfId="30" applyFont="1" applyFill="1" applyAlignment="1">
      <alignment horizontal="center" vertical="center" wrapText="1"/>
    </xf>
    <xf numFmtId="0" fontId="30" fillId="4" borderId="30" xfId="30" applyFont="1" applyFill="1" applyBorder="1" applyAlignment="1">
      <alignment horizontal="center" vertical="center" wrapText="1"/>
    </xf>
    <xf numFmtId="49" fontId="30" fillId="4" borderId="10" xfId="30" applyNumberFormat="1" applyFont="1" applyFill="1" applyBorder="1" applyAlignment="1">
      <alignment horizontal="center" vertical="center" wrapText="1"/>
    </xf>
    <xf numFmtId="166" fontId="30" fillId="4" borderId="26" xfId="8" applyNumberFormat="1" applyFont="1" applyFill="1" applyBorder="1" applyAlignment="1">
      <alignment horizontal="center" vertical="center" wrapText="1"/>
    </xf>
    <xf numFmtId="166" fontId="30" fillId="4" borderId="38" xfId="8" applyNumberFormat="1" applyFont="1" applyFill="1" applyBorder="1" applyAlignment="1">
      <alignment horizontal="center" vertical="center" wrapText="1"/>
    </xf>
    <xf numFmtId="0" fontId="33" fillId="3" borderId="1" xfId="30" applyFont="1" applyFill="1" applyBorder="1" applyAlignment="1">
      <alignment horizontal="center" vertical="top" wrapText="1"/>
    </xf>
    <xf numFmtId="0" fontId="33" fillId="4" borderId="31" xfId="17" applyFont="1" applyFill="1" applyBorder="1" applyAlignment="1">
      <alignment horizontal="center" vertical="center"/>
    </xf>
    <xf numFmtId="0" fontId="10" fillId="4" borderId="0" xfId="17" applyFont="1" applyFill="1" applyAlignment="1">
      <alignment horizontal="center"/>
    </xf>
    <xf numFmtId="0" fontId="33" fillId="3" borderId="1" xfId="17" applyFont="1" applyFill="1" applyBorder="1" applyAlignment="1">
      <alignment horizontal="center" vertical="top" wrapText="1"/>
    </xf>
    <xf numFmtId="0" fontId="33" fillId="3" borderId="2" xfId="17" applyFont="1" applyFill="1" applyBorder="1" applyAlignment="1">
      <alignment horizontal="center" vertical="top" wrapText="1"/>
    </xf>
    <xf numFmtId="0" fontId="33" fillId="4" borderId="10" xfId="17" applyFont="1" applyFill="1" applyBorder="1" applyAlignment="1">
      <alignment horizontal="center" vertical="center"/>
    </xf>
    <xf numFmtId="0" fontId="33" fillId="4" borderId="30" xfId="17" applyFont="1" applyFill="1" applyBorder="1" applyAlignment="1">
      <alignment horizontal="center" vertical="center"/>
    </xf>
    <xf numFmtId="49" fontId="35" fillId="3" borderId="0" xfId="17" applyNumberFormat="1" applyFont="1" applyFill="1" applyAlignment="1">
      <alignment horizontal="center"/>
    </xf>
    <xf numFmtId="49" fontId="35" fillId="3" borderId="4" xfId="17" applyNumberFormat="1" applyFont="1" applyFill="1" applyBorder="1" applyAlignment="1">
      <alignment horizontal="center"/>
    </xf>
    <xf numFmtId="49" fontId="35" fillId="3" borderId="30" xfId="17" applyNumberFormat="1" applyFont="1" applyFill="1" applyBorder="1" applyAlignment="1">
      <alignment horizontal="center"/>
    </xf>
    <xf numFmtId="49" fontId="35" fillId="3" borderId="33" xfId="17" applyNumberFormat="1" applyFont="1" applyFill="1" applyBorder="1" applyAlignment="1">
      <alignment horizontal="center"/>
    </xf>
    <xf numFmtId="0" fontId="24" fillId="5" borderId="0" xfId="17" applyFont="1" applyFill="1" applyAlignment="1">
      <alignment horizontal="left" vertical="center"/>
    </xf>
    <xf numFmtId="0" fontId="29" fillId="4" borderId="9" xfId="17" applyFont="1" applyFill="1" applyBorder="1" applyAlignment="1">
      <alignment horizontal="center" vertical="center"/>
    </xf>
    <xf numFmtId="0" fontId="33" fillId="4" borderId="28" xfId="17" applyFont="1" applyFill="1" applyBorder="1" applyAlignment="1">
      <alignment horizontal="center" vertical="center"/>
    </xf>
    <xf numFmtId="0" fontId="33" fillId="4" borderId="29" xfId="17" applyFont="1" applyFill="1" applyBorder="1" applyAlignment="1">
      <alignment horizontal="center" vertical="center"/>
    </xf>
    <xf numFmtId="0" fontId="29" fillId="4" borderId="10" xfId="17" applyFont="1" applyFill="1" applyBorder="1" applyAlignment="1">
      <alignment horizontal="center" vertical="center" wrapText="1"/>
    </xf>
    <xf numFmtId="0" fontId="29" fillId="4" borderId="0" xfId="17" applyFont="1" applyFill="1" applyAlignment="1">
      <alignment horizontal="center" vertical="center" wrapText="1"/>
    </xf>
    <xf numFmtId="0" fontId="29" fillId="4" borderId="30" xfId="17" applyFont="1" applyFill="1" applyBorder="1" applyAlignment="1">
      <alignment horizontal="center" vertical="center" wrapText="1"/>
    </xf>
    <xf numFmtId="49" fontId="29" fillId="4" borderId="10" xfId="17" applyNumberFormat="1" applyFont="1" applyFill="1" applyBorder="1" applyAlignment="1">
      <alignment horizontal="center" vertical="center" wrapText="1"/>
    </xf>
    <xf numFmtId="49" fontId="36" fillId="4" borderId="0" xfId="17" applyNumberFormat="1" applyFont="1" applyFill="1" applyAlignment="1">
      <alignment horizontal="center" vertical="center" wrapText="1"/>
    </xf>
    <xf numFmtId="49" fontId="36" fillId="4" borderId="30" xfId="17" applyNumberFormat="1" applyFont="1" applyFill="1" applyBorder="1" applyAlignment="1">
      <alignment horizontal="center" vertical="center" wrapText="1"/>
    </xf>
    <xf numFmtId="167" fontId="29" fillId="4" borderId="26" xfId="17" applyNumberFormat="1" applyFont="1" applyFill="1" applyBorder="1" applyAlignment="1">
      <alignment horizontal="center" vertical="center" wrapText="1"/>
    </xf>
    <xf numFmtId="167" fontId="32" fillId="4" borderId="38" xfId="17" applyNumberFormat="1" applyFont="1" applyFill="1" applyBorder="1" applyAlignment="1">
      <alignment horizontal="center" vertical="center" wrapText="1"/>
    </xf>
    <xf numFmtId="167" fontId="32" fillId="4" borderId="27" xfId="17" applyNumberFormat="1" applyFont="1" applyFill="1" applyBorder="1" applyAlignment="1">
      <alignment horizontal="center" vertical="center" wrapText="1"/>
    </xf>
    <xf numFmtId="2" fontId="33" fillId="5" borderId="4" xfId="20" applyNumberFormat="1" applyFont="1" applyFill="1" applyBorder="1" applyAlignment="1">
      <alignment horizontal="center" vertical="center"/>
    </xf>
    <xf numFmtId="2" fontId="33" fillId="5" borderId="33" xfId="20" applyNumberFormat="1" applyFont="1" applyFill="1" applyBorder="1" applyAlignment="1">
      <alignment horizontal="center" vertical="center"/>
    </xf>
    <xf numFmtId="0" fontId="33" fillId="2" borderId="10" xfId="20" applyFont="1" applyFill="1" applyBorder="1" applyAlignment="1">
      <alignment horizontal="center" vertical="center"/>
    </xf>
    <xf numFmtId="0" fontId="33" fillId="2" borderId="30" xfId="20" applyFont="1" applyFill="1" applyBorder="1" applyAlignment="1">
      <alignment horizontal="center" vertical="center"/>
    </xf>
    <xf numFmtId="0" fontId="29" fillId="2" borderId="0" xfId="20" applyFont="1" applyFill="1" applyAlignment="1">
      <alignment horizontal="center" vertical="center" wrapText="1"/>
    </xf>
    <xf numFmtId="0" fontId="29" fillId="2" borderId="30" xfId="20" applyFont="1" applyFill="1" applyBorder="1" applyAlignment="1">
      <alignment horizontal="center" vertical="center" wrapText="1"/>
    </xf>
    <xf numFmtId="4" fontId="29" fillId="0" borderId="10" xfId="20" applyNumberFormat="1" applyFont="1" applyBorder="1" applyAlignment="1">
      <alignment horizontal="center" vertical="center"/>
    </xf>
    <xf numFmtId="4" fontId="29" fillId="0" borderId="30" xfId="20" applyNumberFormat="1" applyFont="1" applyBorder="1" applyAlignment="1">
      <alignment horizontal="center" vertical="center"/>
    </xf>
    <xf numFmtId="0" fontId="24" fillId="5" borderId="9" xfId="20" applyFont="1" applyFill="1" applyBorder="1" applyAlignment="1">
      <alignment horizontal="left" vertical="center"/>
    </xf>
    <xf numFmtId="0" fontId="24" fillId="5" borderId="10" xfId="20" applyFont="1" applyFill="1" applyBorder="1" applyAlignment="1">
      <alignment horizontal="left" vertical="center"/>
    </xf>
    <xf numFmtId="0" fontId="24" fillId="5" borderId="26" xfId="20" applyFont="1" applyFill="1" applyBorder="1" applyAlignment="1">
      <alignment horizontal="left" vertical="center"/>
    </xf>
    <xf numFmtId="0" fontId="29" fillId="6" borderId="9" xfId="20" applyFont="1" applyFill="1" applyBorder="1" applyAlignment="1">
      <alignment horizontal="center" vertical="center"/>
    </xf>
    <xf numFmtId="0" fontId="29" fillId="6" borderId="28" xfId="20" applyFont="1" applyFill="1" applyBorder="1" applyAlignment="1">
      <alignment horizontal="center" vertical="center"/>
    </xf>
    <xf numFmtId="0" fontId="29" fillId="6" borderId="29" xfId="20" applyFont="1" applyFill="1" applyBorder="1" applyAlignment="1">
      <alignment horizontal="center" vertical="center"/>
    </xf>
    <xf numFmtId="0" fontId="29" fillId="6" borderId="10" xfId="20" applyFont="1" applyFill="1" applyBorder="1" applyAlignment="1">
      <alignment horizontal="center" vertical="center" wrapText="1"/>
    </xf>
    <xf numFmtId="0" fontId="29" fillId="6" borderId="0" xfId="20" applyFont="1" applyFill="1" applyAlignment="1">
      <alignment horizontal="center" vertical="center" wrapText="1"/>
    </xf>
    <xf numFmtId="0" fontId="29" fillId="6" borderId="30" xfId="20" applyFont="1" applyFill="1" applyBorder="1" applyAlignment="1">
      <alignment horizontal="center" vertical="center" wrapText="1"/>
    </xf>
    <xf numFmtId="49" fontId="29" fillId="6" borderId="10" xfId="20" applyNumberFormat="1" applyFont="1" applyFill="1" applyBorder="1" applyAlignment="1">
      <alignment horizontal="center" vertical="center" wrapText="1"/>
    </xf>
    <xf numFmtId="49" fontId="29" fillId="6" borderId="0" xfId="20" applyNumberFormat="1" applyFont="1" applyFill="1" applyAlignment="1">
      <alignment horizontal="center" vertical="center" wrapText="1"/>
    </xf>
    <xf numFmtId="49" fontId="29" fillId="6" borderId="30" xfId="20" applyNumberFormat="1" applyFont="1" applyFill="1" applyBorder="1" applyAlignment="1">
      <alignment horizontal="center" vertical="center" wrapText="1"/>
    </xf>
    <xf numFmtId="165" fontId="29" fillId="6" borderId="10" xfId="20" applyNumberFormat="1" applyFont="1" applyFill="1" applyBorder="1" applyAlignment="1">
      <alignment horizontal="center" vertical="center"/>
    </xf>
    <xf numFmtId="165" fontId="29" fillId="6" borderId="0" xfId="20" applyNumberFormat="1" applyFont="1" applyFill="1" applyAlignment="1">
      <alignment horizontal="center" vertical="center"/>
    </xf>
    <xf numFmtId="165" fontId="29" fillId="6" borderId="30" xfId="20" applyNumberFormat="1" applyFont="1" applyFill="1" applyBorder="1" applyAlignment="1">
      <alignment horizontal="center" vertical="center"/>
    </xf>
    <xf numFmtId="165" fontId="29" fillId="6" borderId="26" xfId="20" applyNumberFormat="1" applyFont="1" applyFill="1" applyBorder="1" applyAlignment="1">
      <alignment horizontal="center" vertical="center" wrapText="1"/>
    </xf>
    <xf numFmtId="165" fontId="29" fillId="6" borderId="38" xfId="20" applyNumberFormat="1" applyFont="1" applyFill="1" applyBorder="1" applyAlignment="1">
      <alignment horizontal="center" vertical="center" wrapText="1"/>
    </xf>
    <xf numFmtId="165" fontId="29" fillId="6" borderId="27" xfId="20" applyNumberFormat="1" applyFont="1" applyFill="1" applyBorder="1" applyAlignment="1">
      <alignment horizontal="center" vertical="center" wrapText="1"/>
    </xf>
    <xf numFmtId="0" fontId="33" fillId="0" borderId="5" xfId="20" applyFont="1" applyBorder="1" applyAlignment="1">
      <alignment horizontal="center" vertical="center"/>
    </xf>
    <xf numFmtId="0" fontId="33" fillId="0" borderId="6" xfId="20" applyFont="1" applyBorder="1" applyAlignment="1">
      <alignment horizontal="center" vertical="center"/>
    </xf>
    <xf numFmtId="0" fontId="33" fillId="0" borderId="0" xfId="20" applyFont="1" applyAlignment="1">
      <alignment horizontal="center" vertical="center"/>
    </xf>
    <xf numFmtId="0" fontId="33" fillId="0" borderId="30" xfId="20" applyFont="1" applyBorder="1" applyAlignment="1">
      <alignment horizontal="center" vertical="center"/>
    </xf>
    <xf numFmtId="49" fontId="29" fillId="3" borderId="0" xfId="20" applyNumberFormat="1" applyFont="1" applyFill="1" applyAlignment="1">
      <alignment horizontal="center" vertical="center" wrapText="1"/>
    </xf>
    <xf numFmtId="49" fontId="29" fillId="3" borderId="30" xfId="20" applyNumberFormat="1" applyFont="1" applyFill="1" applyBorder="1" applyAlignment="1">
      <alignment horizontal="center" vertical="center" wrapText="1"/>
    </xf>
    <xf numFmtId="4" fontId="29" fillId="0" borderId="0" xfId="20" applyNumberFormat="1" applyFont="1" applyAlignment="1">
      <alignment horizontal="center" vertical="center"/>
    </xf>
    <xf numFmtId="0" fontId="33" fillId="6" borderId="15" xfId="0" applyFont="1" applyFill="1" applyBorder="1" applyAlignment="1">
      <alignment horizontal="center" vertical="center"/>
    </xf>
    <xf numFmtId="0" fontId="33" fillId="6" borderId="16" xfId="0" applyFont="1" applyFill="1" applyBorder="1" applyAlignment="1">
      <alignment horizontal="center" vertical="center"/>
    </xf>
    <xf numFmtId="0" fontId="37" fillId="0" borderId="0" xfId="20" applyFont="1" applyAlignment="1">
      <alignment horizontal="center" vertical="center" wrapText="1"/>
    </xf>
    <xf numFmtId="0" fontId="37" fillId="0" borderId="30" xfId="20" applyFont="1" applyBorder="1" applyAlignment="1">
      <alignment horizontal="center" vertical="center" wrapText="1"/>
    </xf>
    <xf numFmtId="0" fontId="29" fillId="0" borderId="0" xfId="20" applyFont="1" applyAlignment="1">
      <alignment horizontal="center" vertical="center" wrapText="1"/>
    </xf>
    <xf numFmtId="0" fontId="29" fillId="0" borderId="30" xfId="20" applyFont="1" applyBorder="1" applyAlignment="1">
      <alignment horizontal="center" vertical="center" wrapText="1"/>
    </xf>
    <xf numFmtId="0" fontId="58" fillId="0" borderId="0" xfId="20" applyFont="1" applyAlignment="1">
      <alignment horizontal="center" vertical="center" wrapText="1"/>
    </xf>
    <xf numFmtId="0" fontId="58" fillId="0" borderId="30" xfId="20" applyFont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/>
    </xf>
    <xf numFmtId="0" fontId="33" fillId="2" borderId="0" xfId="20" applyFont="1" applyFill="1" applyAlignment="1">
      <alignment horizontal="center" vertical="center"/>
    </xf>
    <xf numFmtId="0" fontId="29" fillId="2" borderId="30" xfId="20" applyFont="1" applyFill="1" applyBorder="1" applyAlignment="1">
      <alignment horizontal="left" vertical="center"/>
    </xf>
    <xf numFmtId="0" fontId="37" fillId="3" borderId="31" xfId="0" applyFont="1" applyFill="1" applyBorder="1" applyAlignment="1">
      <alignment horizontal="center"/>
    </xf>
    <xf numFmtId="0" fontId="29" fillId="3" borderId="30" xfId="0" applyFont="1" applyFill="1" applyBorder="1" applyAlignment="1">
      <alignment horizontal="center"/>
    </xf>
  </cellXfs>
  <cellStyles count="47">
    <cellStyle name="Čárka 2" xfId="25" xr:uid="{00000000-0005-0000-0000-000000000000}"/>
    <cellStyle name="Čárka 3" xfId="40" xr:uid="{00000000-0005-0000-0000-000001000000}"/>
    <cellStyle name="Čárka 3 2" xfId="44" xr:uid="{3C827362-F90A-4F40-8798-8F9FC6886D3C}"/>
    <cellStyle name="Euro" xfId="15" xr:uid="{00000000-0005-0000-0000-000002000000}"/>
    <cellStyle name="Euro 2" xfId="24" xr:uid="{00000000-0005-0000-0000-000003000000}"/>
    <cellStyle name="Hypertextový odkaz" xfId="1" builtinId="8"/>
    <cellStyle name="Hypertextový odkaz 2" xfId="4" xr:uid="{00000000-0005-0000-0000-000005000000}"/>
    <cellStyle name="Hypertextový odkaz 2 2" xfId="19" xr:uid="{00000000-0005-0000-0000-000006000000}"/>
    <cellStyle name="Hypertextový odkaz 3" xfId="9" xr:uid="{00000000-0005-0000-0000-000007000000}"/>
    <cellStyle name="Měna 2" xfId="41" xr:uid="{00000000-0005-0000-0000-000009000000}"/>
    <cellStyle name="Měna 2 2" xfId="45" xr:uid="{1868784A-2853-44E6-814B-58A9576ED097}"/>
    <cellStyle name="Měna 3" xfId="46" xr:uid="{6A811A7C-9931-4C56-88F7-CF101305C9F1}"/>
    <cellStyle name="Normal 2" xfId="16" xr:uid="{00000000-0005-0000-0000-00000A000000}"/>
    <cellStyle name="Normal 2 2" xfId="31" xr:uid="{00000000-0005-0000-0000-00000B000000}"/>
    <cellStyle name="Normal 2_01. ELEKTROTVAROVKY" xfId="26" xr:uid="{00000000-0005-0000-0000-00000C000000}"/>
    <cellStyle name="Normal_Base complerta" xfId="11" xr:uid="{00000000-0005-0000-0000-00000D000000}"/>
    <cellStyle name="Normal_Hoja1" xfId="2" xr:uid="{00000000-0005-0000-0000-00000E000000}"/>
    <cellStyle name="Normal_Hoja1 3" xfId="7" xr:uid="{00000000-0005-0000-0000-000010000000}"/>
    <cellStyle name="Normální" xfId="0" builtinId="0"/>
    <cellStyle name="Normální 10" xfId="42" xr:uid="{98604E7C-1CB0-4E89-9C97-612CC1BBF730}"/>
    <cellStyle name="normální 2" xfId="5" xr:uid="{00000000-0005-0000-0000-000012000000}"/>
    <cellStyle name="Normální 2 2" xfId="14" xr:uid="{00000000-0005-0000-0000-000013000000}"/>
    <cellStyle name="normální 2 3" xfId="20" xr:uid="{00000000-0005-0000-0000-000014000000}"/>
    <cellStyle name="normální 2 4" xfId="18" xr:uid="{00000000-0005-0000-0000-000015000000}"/>
    <cellStyle name="normální 2 5" xfId="32" xr:uid="{00000000-0005-0000-0000-000016000000}"/>
    <cellStyle name="normální 2 6" xfId="33" xr:uid="{00000000-0005-0000-0000-000017000000}"/>
    <cellStyle name="normální 2 7" xfId="37" xr:uid="{00000000-0005-0000-0000-000018000000}"/>
    <cellStyle name="normální 2_01. ELEKTROTVAROVKY" xfId="27" xr:uid="{00000000-0005-0000-0000-000019000000}"/>
    <cellStyle name="normální 3" xfId="8" xr:uid="{00000000-0005-0000-0000-00001A000000}"/>
    <cellStyle name="normální 4" xfId="12" xr:uid="{00000000-0005-0000-0000-00001B000000}"/>
    <cellStyle name="normální 4 2" xfId="22" xr:uid="{00000000-0005-0000-0000-00001C000000}"/>
    <cellStyle name="normální 4 3" xfId="34" xr:uid="{00000000-0005-0000-0000-00001D000000}"/>
    <cellStyle name="normální 4_01. ELEKTROTVAROVKY" xfId="28" xr:uid="{00000000-0005-0000-0000-00001E000000}"/>
    <cellStyle name="normální 5" xfId="17" xr:uid="{00000000-0005-0000-0000-00001F000000}"/>
    <cellStyle name="Normální 6" xfId="30" xr:uid="{00000000-0005-0000-0000-000020000000}"/>
    <cellStyle name="Normální 7" xfId="36" xr:uid="{00000000-0005-0000-0000-000021000000}"/>
    <cellStyle name="Normální 8" xfId="38" xr:uid="{00000000-0005-0000-0000-000022000000}"/>
    <cellStyle name="Normální 9" xfId="39" xr:uid="{00000000-0005-0000-0000-000023000000}"/>
    <cellStyle name="Normální 9 2" xfId="43" xr:uid="{61D090A2-F99E-4581-A8FE-E87354A4EEFE}"/>
    <cellStyle name="normální_Rabatový list - MIRAD 2" xfId="10" xr:uid="{00000000-0005-0000-0000-000024000000}"/>
    <cellStyle name="Percent 2" xfId="29" xr:uid="{00000000-0005-0000-0000-000025000000}"/>
    <cellStyle name="procent 2" xfId="6" xr:uid="{00000000-0005-0000-0000-000026000000}"/>
    <cellStyle name="procent 2 2" xfId="21" xr:uid="{00000000-0005-0000-0000-000027000000}"/>
    <cellStyle name="procent 3" xfId="13" xr:uid="{00000000-0005-0000-0000-000028000000}"/>
    <cellStyle name="procent 3 2" xfId="23" xr:uid="{00000000-0005-0000-0000-000029000000}"/>
    <cellStyle name="procent 3 3" xfId="35" xr:uid="{00000000-0005-0000-0000-00002A000000}"/>
    <cellStyle name="Procenta" xfId="3" builtinId="5"/>
  </cellStyles>
  <dxfs count="0"/>
  <tableStyles count="0" defaultTableStyle="TableStyleMedium9" defaultPivotStyle="PivotStyleLight16"/>
  <colors>
    <mruColors>
      <color rgb="FF99DDF5"/>
      <color rgb="FF16A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1.emf"/><Relationship Id="rId13" Type="http://schemas.openxmlformats.org/officeDocument/2006/relationships/image" Target="../media/image185.jpeg"/><Relationship Id="rId3" Type="http://schemas.openxmlformats.org/officeDocument/2006/relationships/image" Target="../media/image176.emf"/><Relationship Id="rId7" Type="http://schemas.openxmlformats.org/officeDocument/2006/relationships/image" Target="../media/image180.emf"/><Relationship Id="rId12" Type="http://schemas.openxmlformats.org/officeDocument/2006/relationships/image" Target="../media/image184.jpeg"/><Relationship Id="rId2" Type="http://schemas.openxmlformats.org/officeDocument/2006/relationships/image" Target="../media/image175.emf"/><Relationship Id="rId1" Type="http://schemas.openxmlformats.org/officeDocument/2006/relationships/image" Target="../media/image174.emf"/><Relationship Id="rId6" Type="http://schemas.openxmlformats.org/officeDocument/2006/relationships/image" Target="../media/image179.emf"/><Relationship Id="rId11" Type="http://schemas.openxmlformats.org/officeDocument/2006/relationships/hyperlink" Target="#'DISCOUNT CARD'!A1"/><Relationship Id="rId5" Type="http://schemas.openxmlformats.org/officeDocument/2006/relationships/image" Target="../media/image178.emf"/><Relationship Id="rId10" Type="http://schemas.openxmlformats.org/officeDocument/2006/relationships/image" Target="../media/image183.emf"/><Relationship Id="rId4" Type="http://schemas.openxmlformats.org/officeDocument/2006/relationships/image" Target="../media/image177.emf"/><Relationship Id="rId9" Type="http://schemas.openxmlformats.org/officeDocument/2006/relationships/image" Target="../media/image182.emf"/><Relationship Id="rId14" Type="http://schemas.openxmlformats.org/officeDocument/2006/relationships/image" Target="../media/image186.jpe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8.jpeg"/><Relationship Id="rId18" Type="http://schemas.openxmlformats.org/officeDocument/2006/relationships/image" Target="../media/image203.jpeg"/><Relationship Id="rId26" Type="http://schemas.openxmlformats.org/officeDocument/2006/relationships/image" Target="../media/image211.jpeg"/><Relationship Id="rId39" Type="http://schemas.openxmlformats.org/officeDocument/2006/relationships/image" Target="../media/image224.jpeg"/><Relationship Id="rId21" Type="http://schemas.openxmlformats.org/officeDocument/2006/relationships/image" Target="../media/image206.jpeg"/><Relationship Id="rId34" Type="http://schemas.openxmlformats.org/officeDocument/2006/relationships/image" Target="../media/image219.jpeg"/><Relationship Id="rId42" Type="http://schemas.openxmlformats.org/officeDocument/2006/relationships/image" Target="../media/image227.jpeg"/><Relationship Id="rId47" Type="http://schemas.openxmlformats.org/officeDocument/2006/relationships/image" Target="../media/image232.jpeg"/><Relationship Id="rId50" Type="http://schemas.openxmlformats.org/officeDocument/2006/relationships/image" Target="../media/image235.png"/><Relationship Id="rId55" Type="http://schemas.openxmlformats.org/officeDocument/2006/relationships/image" Target="../media/image239.png"/><Relationship Id="rId7" Type="http://schemas.openxmlformats.org/officeDocument/2006/relationships/image" Target="../media/image192.png"/><Relationship Id="rId2" Type="http://schemas.openxmlformats.org/officeDocument/2006/relationships/image" Target="../media/image187.jpeg"/><Relationship Id="rId16" Type="http://schemas.openxmlformats.org/officeDocument/2006/relationships/image" Target="../media/image201.jpeg"/><Relationship Id="rId29" Type="http://schemas.openxmlformats.org/officeDocument/2006/relationships/image" Target="../media/image214.jpeg"/><Relationship Id="rId11" Type="http://schemas.openxmlformats.org/officeDocument/2006/relationships/image" Target="../media/image196.jpeg"/><Relationship Id="rId24" Type="http://schemas.openxmlformats.org/officeDocument/2006/relationships/image" Target="../media/image209.jpeg"/><Relationship Id="rId32" Type="http://schemas.openxmlformats.org/officeDocument/2006/relationships/image" Target="../media/image217.jpeg"/><Relationship Id="rId37" Type="http://schemas.openxmlformats.org/officeDocument/2006/relationships/image" Target="../media/image222.png"/><Relationship Id="rId40" Type="http://schemas.openxmlformats.org/officeDocument/2006/relationships/image" Target="../media/image225.jpeg"/><Relationship Id="rId45" Type="http://schemas.openxmlformats.org/officeDocument/2006/relationships/image" Target="../media/image230.jpeg"/><Relationship Id="rId53" Type="http://schemas.openxmlformats.org/officeDocument/2006/relationships/image" Target="../media/image140.png"/><Relationship Id="rId58" Type="http://schemas.openxmlformats.org/officeDocument/2006/relationships/image" Target="../media/image241.png"/><Relationship Id="rId5" Type="http://schemas.openxmlformats.org/officeDocument/2006/relationships/image" Target="../media/image190.png"/><Relationship Id="rId61" Type="http://schemas.openxmlformats.org/officeDocument/2006/relationships/image" Target="../media/image244.png"/><Relationship Id="rId19" Type="http://schemas.openxmlformats.org/officeDocument/2006/relationships/image" Target="../media/image204.png"/><Relationship Id="rId14" Type="http://schemas.openxmlformats.org/officeDocument/2006/relationships/image" Target="../media/image199.jpeg"/><Relationship Id="rId22" Type="http://schemas.openxmlformats.org/officeDocument/2006/relationships/image" Target="../media/image207.jpeg"/><Relationship Id="rId27" Type="http://schemas.openxmlformats.org/officeDocument/2006/relationships/image" Target="../media/image212.jpeg"/><Relationship Id="rId30" Type="http://schemas.openxmlformats.org/officeDocument/2006/relationships/image" Target="../media/image215.jpeg"/><Relationship Id="rId35" Type="http://schemas.openxmlformats.org/officeDocument/2006/relationships/image" Target="../media/image220.png"/><Relationship Id="rId43" Type="http://schemas.openxmlformats.org/officeDocument/2006/relationships/image" Target="../media/image228.jpeg"/><Relationship Id="rId48" Type="http://schemas.openxmlformats.org/officeDocument/2006/relationships/image" Target="../media/image233.jpeg"/><Relationship Id="rId56" Type="http://schemas.microsoft.com/office/2007/relationships/hdphoto" Target="../media/hdphoto1.wdp"/><Relationship Id="rId8" Type="http://schemas.openxmlformats.org/officeDocument/2006/relationships/image" Target="../media/image193.png"/><Relationship Id="rId51" Type="http://schemas.openxmlformats.org/officeDocument/2006/relationships/image" Target="../media/image236.jpeg"/><Relationship Id="rId3" Type="http://schemas.openxmlformats.org/officeDocument/2006/relationships/image" Target="../media/image188.png"/><Relationship Id="rId12" Type="http://schemas.openxmlformats.org/officeDocument/2006/relationships/image" Target="../media/image197.jpeg"/><Relationship Id="rId17" Type="http://schemas.openxmlformats.org/officeDocument/2006/relationships/image" Target="../media/image202.jpeg"/><Relationship Id="rId25" Type="http://schemas.openxmlformats.org/officeDocument/2006/relationships/image" Target="../media/image210.jpeg"/><Relationship Id="rId33" Type="http://schemas.openxmlformats.org/officeDocument/2006/relationships/image" Target="../media/image218.jpeg"/><Relationship Id="rId38" Type="http://schemas.openxmlformats.org/officeDocument/2006/relationships/image" Target="../media/image223.jpeg"/><Relationship Id="rId46" Type="http://schemas.openxmlformats.org/officeDocument/2006/relationships/image" Target="../media/image231.png"/><Relationship Id="rId59" Type="http://schemas.openxmlformats.org/officeDocument/2006/relationships/image" Target="../media/image242.png"/><Relationship Id="rId20" Type="http://schemas.openxmlformats.org/officeDocument/2006/relationships/image" Target="../media/image205.jpeg"/><Relationship Id="rId41" Type="http://schemas.openxmlformats.org/officeDocument/2006/relationships/image" Target="../media/image226.jpeg"/><Relationship Id="rId54" Type="http://schemas.openxmlformats.org/officeDocument/2006/relationships/image" Target="../media/image238.png"/><Relationship Id="rId1" Type="http://schemas.openxmlformats.org/officeDocument/2006/relationships/hyperlink" Target="#'DISCOUNT CARD'!A1"/><Relationship Id="rId6" Type="http://schemas.openxmlformats.org/officeDocument/2006/relationships/image" Target="../media/image191.jpeg"/><Relationship Id="rId15" Type="http://schemas.openxmlformats.org/officeDocument/2006/relationships/image" Target="../media/image200.jpeg"/><Relationship Id="rId23" Type="http://schemas.openxmlformats.org/officeDocument/2006/relationships/image" Target="../media/image208.jpeg"/><Relationship Id="rId28" Type="http://schemas.openxmlformats.org/officeDocument/2006/relationships/image" Target="../media/image213.jpeg"/><Relationship Id="rId36" Type="http://schemas.openxmlformats.org/officeDocument/2006/relationships/image" Target="../media/image221.png"/><Relationship Id="rId49" Type="http://schemas.openxmlformats.org/officeDocument/2006/relationships/image" Target="../media/image234.png"/><Relationship Id="rId57" Type="http://schemas.openxmlformats.org/officeDocument/2006/relationships/image" Target="../media/image240.png"/><Relationship Id="rId10" Type="http://schemas.openxmlformats.org/officeDocument/2006/relationships/image" Target="../media/image195.jpeg"/><Relationship Id="rId31" Type="http://schemas.openxmlformats.org/officeDocument/2006/relationships/image" Target="../media/image216.jpeg"/><Relationship Id="rId44" Type="http://schemas.openxmlformats.org/officeDocument/2006/relationships/image" Target="../media/image229.jpeg"/><Relationship Id="rId52" Type="http://schemas.openxmlformats.org/officeDocument/2006/relationships/image" Target="../media/image237.jpeg"/><Relationship Id="rId60" Type="http://schemas.openxmlformats.org/officeDocument/2006/relationships/image" Target="../media/image243.png"/><Relationship Id="rId4" Type="http://schemas.openxmlformats.org/officeDocument/2006/relationships/image" Target="../media/image189.png"/><Relationship Id="rId9" Type="http://schemas.openxmlformats.org/officeDocument/2006/relationships/image" Target="../media/image194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0.jpeg"/><Relationship Id="rId13" Type="http://schemas.openxmlformats.org/officeDocument/2006/relationships/image" Target="../media/image255.png"/><Relationship Id="rId18" Type="http://schemas.openxmlformats.org/officeDocument/2006/relationships/image" Target="../media/image260.jpeg"/><Relationship Id="rId3" Type="http://schemas.openxmlformats.org/officeDocument/2006/relationships/image" Target="../media/image144.png"/><Relationship Id="rId21" Type="http://schemas.openxmlformats.org/officeDocument/2006/relationships/image" Target="../media/image263.jpeg"/><Relationship Id="rId7" Type="http://schemas.openxmlformats.org/officeDocument/2006/relationships/image" Target="../media/image249.jpeg"/><Relationship Id="rId12" Type="http://schemas.openxmlformats.org/officeDocument/2006/relationships/image" Target="../media/image254.jpeg"/><Relationship Id="rId17" Type="http://schemas.openxmlformats.org/officeDocument/2006/relationships/image" Target="../media/image259.jpeg"/><Relationship Id="rId2" Type="http://schemas.openxmlformats.org/officeDocument/2006/relationships/image" Target="../media/image245.jpeg"/><Relationship Id="rId16" Type="http://schemas.openxmlformats.org/officeDocument/2006/relationships/image" Target="../media/image258.jpeg"/><Relationship Id="rId20" Type="http://schemas.openxmlformats.org/officeDocument/2006/relationships/image" Target="../media/image262.jpeg"/><Relationship Id="rId1" Type="http://schemas.openxmlformats.org/officeDocument/2006/relationships/hyperlink" Target="#'DISCOUNT CARD'!A1"/><Relationship Id="rId6" Type="http://schemas.openxmlformats.org/officeDocument/2006/relationships/image" Target="../media/image248.jpeg"/><Relationship Id="rId11" Type="http://schemas.openxmlformats.org/officeDocument/2006/relationships/image" Target="../media/image253.jpeg"/><Relationship Id="rId24" Type="http://schemas.openxmlformats.org/officeDocument/2006/relationships/image" Target="../media/image266.png"/><Relationship Id="rId5" Type="http://schemas.openxmlformats.org/officeDocument/2006/relationships/image" Target="../media/image247.jpeg"/><Relationship Id="rId15" Type="http://schemas.openxmlformats.org/officeDocument/2006/relationships/image" Target="../media/image257.jpeg"/><Relationship Id="rId23" Type="http://schemas.openxmlformats.org/officeDocument/2006/relationships/image" Target="../media/image265.jpeg"/><Relationship Id="rId10" Type="http://schemas.openxmlformats.org/officeDocument/2006/relationships/image" Target="../media/image252.png"/><Relationship Id="rId19" Type="http://schemas.openxmlformats.org/officeDocument/2006/relationships/image" Target="../media/image261.jpeg"/><Relationship Id="rId4" Type="http://schemas.openxmlformats.org/officeDocument/2006/relationships/image" Target="../media/image246.jpeg"/><Relationship Id="rId9" Type="http://schemas.openxmlformats.org/officeDocument/2006/relationships/image" Target="../media/image251.png"/><Relationship Id="rId14" Type="http://schemas.openxmlformats.org/officeDocument/2006/relationships/image" Target="../media/image256.jpeg"/><Relationship Id="rId22" Type="http://schemas.openxmlformats.org/officeDocument/2006/relationships/image" Target="../media/image264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3.png"/><Relationship Id="rId3" Type="http://schemas.openxmlformats.org/officeDocument/2006/relationships/image" Target="../media/image268.png"/><Relationship Id="rId7" Type="http://schemas.openxmlformats.org/officeDocument/2006/relationships/image" Target="../media/image272.jpeg"/><Relationship Id="rId12" Type="http://schemas.openxmlformats.org/officeDocument/2006/relationships/image" Target="../media/image277.png"/><Relationship Id="rId2" Type="http://schemas.openxmlformats.org/officeDocument/2006/relationships/image" Target="../media/image267.jpeg"/><Relationship Id="rId1" Type="http://schemas.openxmlformats.org/officeDocument/2006/relationships/hyperlink" Target="#'DISCOUNT CARD'!A1"/><Relationship Id="rId6" Type="http://schemas.openxmlformats.org/officeDocument/2006/relationships/image" Target="../media/image271.png"/><Relationship Id="rId11" Type="http://schemas.openxmlformats.org/officeDocument/2006/relationships/image" Target="../media/image276.png"/><Relationship Id="rId5" Type="http://schemas.openxmlformats.org/officeDocument/2006/relationships/image" Target="../media/image270.png"/><Relationship Id="rId10" Type="http://schemas.openxmlformats.org/officeDocument/2006/relationships/image" Target="../media/image275.png"/><Relationship Id="rId4" Type="http://schemas.openxmlformats.org/officeDocument/2006/relationships/image" Target="../media/image269.png"/><Relationship Id="rId9" Type="http://schemas.openxmlformats.org/officeDocument/2006/relationships/image" Target="../media/image274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3.jpeg"/><Relationship Id="rId13" Type="http://schemas.openxmlformats.org/officeDocument/2006/relationships/image" Target="../media/image288.jpeg"/><Relationship Id="rId3" Type="http://schemas.openxmlformats.org/officeDocument/2006/relationships/image" Target="../media/image278.png"/><Relationship Id="rId7" Type="http://schemas.openxmlformats.org/officeDocument/2006/relationships/image" Target="../media/image282.jpeg"/><Relationship Id="rId12" Type="http://schemas.openxmlformats.org/officeDocument/2006/relationships/image" Target="../media/image287.png"/><Relationship Id="rId17" Type="http://schemas.openxmlformats.org/officeDocument/2006/relationships/image" Target="../media/image292.png"/><Relationship Id="rId2" Type="http://schemas.openxmlformats.org/officeDocument/2006/relationships/image" Target="../media/image267.jpeg"/><Relationship Id="rId16" Type="http://schemas.openxmlformats.org/officeDocument/2006/relationships/image" Target="../media/image291.png"/><Relationship Id="rId1" Type="http://schemas.openxmlformats.org/officeDocument/2006/relationships/hyperlink" Target="#'DISCOUNT CARD'!A1"/><Relationship Id="rId6" Type="http://schemas.openxmlformats.org/officeDocument/2006/relationships/image" Target="../media/image281.jpeg"/><Relationship Id="rId11" Type="http://schemas.openxmlformats.org/officeDocument/2006/relationships/image" Target="../media/image286.png"/><Relationship Id="rId5" Type="http://schemas.openxmlformats.org/officeDocument/2006/relationships/image" Target="../media/image280.jpeg"/><Relationship Id="rId15" Type="http://schemas.openxmlformats.org/officeDocument/2006/relationships/image" Target="../media/image290.jpeg"/><Relationship Id="rId10" Type="http://schemas.openxmlformats.org/officeDocument/2006/relationships/image" Target="../media/image285.png"/><Relationship Id="rId4" Type="http://schemas.openxmlformats.org/officeDocument/2006/relationships/image" Target="../media/image279.jpeg"/><Relationship Id="rId9" Type="http://schemas.openxmlformats.org/officeDocument/2006/relationships/image" Target="../media/image284.jpeg"/><Relationship Id="rId14" Type="http://schemas.openxmlformats.org/officeDocument/2006/relationships/image" Target="../media/image289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4.png"/><Relationship Id="rId2" Type="http://schemas.openxmlformats.org/officeDocument/2006/relationships/image" Target="../media/image293.jpeg"/><Relationship Id="rId1" Type="http://schemas.openxmlformats.org/officeDocument/2006/relationships/hyperlink" Target="#'DISCOUNT CARD'!A1"/><Relationship Id="rId4" Type="http://schemas.openxmlformats.org/officeDocument/2006/relationships/image" Target="../media/image29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DISCOUNT CARD'!A1"/><Relationship Id="rId2" Type="http://schemas.openxmlformats.org/officeDocument/2006/relationships/image" Target="../media/image297.emf"/><Relationship Id="rId1" Type="http://schemas.openxmlformats.org/officeDocument/2006/relationships/image" Target="../media/image296.emf"/><Relationship Id="rId5" Type="http://schemas.openxmlformats.org/officeDocument/2006/relationships/image" Target="../media/image298.jpeg"/><Relationship Id="rId4" Type="http://schemas.openxmlformats.org/officeDocument/2006/relationships/image" Target="../media/image24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DISCOUNT CARD'!A1"/><Relationship Id="rId2" Type="http://schemas.openxmlformats.org/officeDocument/2006/relationships/image" Target="../media/image297.emf"/><Relationship Id="rId1" Type="http://schemas.openxmlformats.org/officeDocument/2006/relationships/image" Target="../media/image296.emf"/><Relationship Id="rId5" Type="http://schemas.openxmlformats.org/officeDocument/2006/relationships/image" Target="../media/image300.png"/><Relationship Id="rId4" Type="http://schemas.openxmlformats.org/officeDocument/2006/relationships/image" Target="../media/image299.jpeg"/></Relationships>
</file>

<file path=xl/drawings/_rels/drawing1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13.png"/><Relationship Id="rId18" Type="http://schemas.openxmlformats.org/officeDocument/2006/relationships/image" Target="../media/image318.png"/><Relationship Id="rId26" Type="http://schemas.openxmlformats.org/officeDocument/2006/relationships/image" Target="../media/image326.png"/><Relationship Id="rId39" Type="http://schemas.openxmlformats.org/officeDocument/2006/relationships/hyperlink" Target="#'DISCOUNT CARD'!A1"/><Relationship Id="rId21" Type="http://schemas.openxmlformats.org/officeDocument/2006/relationships/image" Target="../media/image321.png"/><Relationship Id="rId34" Type="http://schemas.openxmlformats.org/officeDocument/2006/relationships/image" Target="../media/image334.png"/><Relationship Id="rId42" Type="http://schemas.openxmlformats.org/officeDocument/2006/relationships/image" Target="../media/image340.emf"/><Relationship Id="rId7" Type="http://schemas.openxmlformats.org/officeDocument/2006/relationships/image" Target="../media/image307.png"/><Relationship Id="rId2" Type="http://schemas.openxmlformats.org/officeDocument/2006/relationships/image" Target="../media/image302.png"/><Relationship Id="rId16" Type="http://schemas.openxmlformats.org/officeDocument/2006/relationships/image" Target="../media/image316.png"/><Relationship Id="rId20" Type="http://schemas.openxmlformats.org/officeDocument/2006/relationships/image" Target="../media/image320.png"/><Relationship Id="rId29" Type="http://schemas.openxmlformats.org/officeDocument/2006/relationships/image" Target="../media/image329.png"/><Relationship Id="rId41" Type="http://schemas.openxmlformats.org/officeDocument/2006/relationships/image" Target="../media/image339.emf"/><Relationship Id="rId1" Type="http://schemas.openxmlformats.org/officeDocument/2006/relationships/image" Target="../media/image301.png"/><Relationship Id="rId6" Type="http://schemas.openxmlformats.org/officeDocument/2006/relationships/image" Target="../media/image306.png"/><Relationship Id="rId11" Type="http://schemas.openxmlformats.org/officeDocument/2006/relationships/image" Target="../media/image311.png"/><Relationship Id="rId24" Type="http://schemas.openxmlformats.org/officeDocument/2006/relationships/image" Target="../media/image324.png"/><Relationship Id="rId32" Type="http://schemas.openxmlformats.org/officeDocument/2006/relationships/image" Target="../media/image332.png"/><Relationship Id="rId37" Type="http://schemas.openxmlformats.org/officeDocument/2006/relationships/image" Target="../media/image337.jpeg"/><Relationship Id="rId40" Type="http://schemas.openxmlformats.org/officeDocument/2006/relationships/image" Target="../media/image299.jpeg"/><Relationship Id="rId5" Type="http://schemas.openxmlformats.org/officeDocument/2006/relationships/image" Target="../media/image305.png"/><Relationship Id="rId15" Type="http://schemas.openxmlformats.org/officeDocument/2006/relationships/image" Target="../media/image315.png"/><Relationship Id="rId23" Type="http://schemas.openxmlformats.org/officeDocument/2006/relationships/image" Target="../media/image323.png"/><Relationship Id="rId28" Type="http://schemas.openxmlformats.org/officeDocument/2006/relationships/image" Target="../media/image328.png"/><Relationship Id="rId36" Type="http://schemas.openxmlformats.org/officeDocument/2006/relationships/image" Target="../media/image336.jpg"/><Relationship Id="rId10" Type="http://schemas.openxmlformats.org/officeDocument/2006/relationships/image" Target="../media/image310.png"/><Relationship Id="rId19" Type="http://schemas.openxmlformats.org/officeDocument/2006/relationships/image" Target="../media/image319.png"/><Relationship Id="rId31" Type="http://schemas.openxmlformats.org/officeDocument/2006/relationships/image" Target="../media/image331.png"/><Relationship Id="rId44" Type="http://schemas.openxmlformats.org/officeDocument/2006/relationships/image" Target="../media/image342.png"/><Relationship Id="rId4" Type="http://schemas.openxmlformats.org/officeDocument/2006/relationships/image" Target="../media/image304.png"/><Relationship Id="rId9" Type="http://schemas.openxmlformats.org/officeDocument/2006/relationships/image" Target="../media/image309.jpeg"/><Relationship Id="rId14" Type="http://schemas.openxmlformats.org/officeDocument/2006/relationships/image" Target="../media/image314.png"/><Relationship Id="rId22" Type="http://schemas.openxmlformats.org/officeDocument/2006/relationships/image" Target="../media/image322.png"/><Relationship Id="rId27" Type="http://schemas.openxmlformats.org/officeDocument/2006/relationships/image" Target="../media/image327.png"/><Relationship Id="rId30" Type="http://schemas.openxmlformats.org/officeDocument/2006/relationships/image" Target="../media/image330.png"/><Relationship Id="rId35" Type="http://schemas.openxmlformats.org/officeDocument/2006/relationships/image" Target="../media/image335.png"/><Relationship Id="rId43" Type="http://schemas.openxmlformats.org/officeDocument/2006/relationships/image" Target="../media/image341.png"/><Relationship Id="rId8" Type="http://schemas.openxmlformats.org/officeDocument/2006/relationships/image" Target="../media/image308.png"/><Relationship Id="rId3" Type="http://schemas.openxmlformats.org/officeDocument/2006/relationships/image" Target="../media/image303.png"/><Relationship Id="rId12" Type="http://schemas.openxmlformats.org/officeDocument/2006/relationships/image" Target="../media/image312.png"/><Relationship Id="rId17" Type="http://schemas.openxmlformats.org/officeDocument/2006/relationships/image" Target="../media/image317.png"/><Relationship Id="rId25" Type="http://schemas.openxmlformats.org/officeDocument/2006/relationships/image" Target="../media/image325.png"/><Relationship Id="rId33" Type="http://schemas.openxmlformats.org/officeDocument/2006/relationships/image" Target="../media/image333.png"/><Relationship Id="rId38" Type="http://schemas.openxmlformats.org/officeDocument/2006/relationships/image" Target="../media/image338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hyperlink" Target="#'DISCOUNT CARD'!A1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13" Type="http://schemas.openxmlformats.org/officeDocument/2006/relationships/image" Target="../media/image46.jpeg"/><Relationship Id="rId18" Type="http://schemas.openxmlformats.org/officeDocument/2006/relationships/image" Target="../media/image51.png"/><Relationship Id="rId3" Type="http://schemas.openxmlformats.org/officeDocument/2006/relationships/hyperlink" Target="#'DISCOUNT CARD'!A1"/><Relationship Id="rId21" Type="http://schemas.openxmlformats.org/officeDocument/2006/relationships/image" Target="../media/image54.png"/><Relationship Id="rId7" Type="http://schemas.openxmlformats.org/officeDocument/2006/relationships/image" Target="../media/image40.jpeg"/><Relationship Id="rId12" Type="http://schemas.openxmlformats.org/officeDocument/2006/relationships/image" Target="../media/image45.jpeg"/><Relationship Id="rId17" Type="http://schemas.openxmlformats.org/officeDocument/2006/relationships/image" Target="../media/image50.png"/><Relationship Id="rId2" Type="http://schemas.openxmlformats.org/officeDocument/2006/relationships/image" Target="../media/image36.png"/><Relationship Id="rId16" Type="http://schemas.openxmlformats.org/officeDocument/2006/relationships/image" Target="../media/image49.jpeg"/><Relationship Id="rId20" Type="http://schemas.openxmlformats.org/officeDocument/2006/relationships/image" Target="../media/image53.png"/><Relationship Id="rId1" Type="http://schemas.openxmlformats.org/officeDocument/2006/relationships/image" Target="../media/image35.emf"/><Relationship Id="rId6" Type="http://schemas.openxmlformats.org/officeDocument/2006/relationships/image" Target="../media/image39.jpeg"/><Relationship Id="rId11" Type="http://schemas.openxmlformats.org/officeDocument/2006/relationships/image" Target="../media/image44.png"/><Relationship Id="rId5" Type="http://schemas.openxmlformats.org/officeDocument/2006/relationships/image" Target="../media/image38.jpeg"/><Relationship Id="rId15" Type="http://schemas.openxmlformats.org/officeDocument/2006/relationships/image" Target="../media/image48.jpeg"/><Relationship Id="rId23" Type="http://schemas.openxmlformats.org/officeDocument/2006/relationships/image" Target="../media/image56.png"/><Relationship Id="rId10" Type="http://schemas.openxmlformats.org/officeDocument/2006/relationships/image" Target="../media/image43.png"/><Relationship Id="rId19" Type="http://schemas.openxmlformats.org/officeDocument/2006/relationships/image" Target="../media/image52.png"/><Relationship Id="rId4" Type="http://schemas.openxmlformats.org/officeDocument/2006/relationships/image" Target="../media/image37.jpeg"/><Relationship Id="rId9" Type="http://schemas.openxmlformats.org/officeDocument/2006/relationships/image" Target="../media/image42.jpeg"/><Relationship Id="rId14" Type="http://schemas.openxmlformats.org/officeDocument/2006/relationships/image" Target="../media/image47.jpeg"/><Relationship Id="rId22" Type="http://schemas.openxmlformats.org/officeDocument/2006/relationships/image" Target="../media/image5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3" Type="http://schemas.openxmlformats.org/officeDocument/2006/relationships/image" Target="../media/image58.jpeg"/><Relationship Id="rId7" Type="http://schemas.openxmlformats.org/officeDocument/2006/relationships/image" Target="../media/image62.jpeg"/><Relationship Id="rId2" Type="http://schemas.openxmlformats.org/officeDocument/2006/relationships/image" Target="../media/image57.jpeg"/><Relationship Id="rId1" Type="http://schemas.openxmlformats.org/officeDocument/2006/relationships/hyperlink" Target="#'DISCOUNT CARD'!A1"/><Relationship Id="rId6" Type="http://schemas.openxmlformats.org/officeDocument/2006/relationships/image" Target="../media/image61.jpeg"/><Relationship Id="rId5" Type="http://schemas.openxmlformats.org/officeDocument/2006/relationships/image" Target="../media/image60.jpeg"/><Relationship Id="rId4" Type="http://schemas.openxmlformats.org/officeDocument/2006/relationships/image" Target="../media/image5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2" Type="http://schemas.openxmlformats.org/officeDocument/2006/relationships/image" Target="../media/image64.jpeg"/><Relationship Id="rId1" Type="http://schemas.openxmlformats.org/officeDocument/2006/relationships/hyperlink" Target="#'DISCOUNT CARD'!A1"/><Relationship Id="rId5" Type="http://schemas.openxmlformats.org/officeDocument/2006/relationships/image" Target="../media/image67.png"/><Relationship Id="rId4" Type="http://schemas.openxmlformats.org/officeDocument/2006/relationships/image" Target="../media/image66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9.jpeg"/><Relationship Id="rId18" Type="http://schemas.openxmlformats.org/officeDocument/2006/relationships/image" Target="../media/image84.png"/><Relationship Id="rId26" Type="http://schemas.openxmlformats.org/officeDocument/2006/relationships/image" Target="../media/image92.png"/><Relationship Id="rId39" Type="http://schemas.openxmlformats.org/officeDocument/2006/relationships/image" Target="../media/image105.png"/><Relationship Id="rId21" Type="http://schemas.openxmlformats.org/officeDocument/2006/relationships/image" Target="../media/image87.png"/><Relationship Id="rId34" Type="http://schemas.openxmlformats.org/officeDocument/2006/relationships/image" Target="../media/image100.png"/><Relationship Id="rId42" Type="http://schemas.openxmlformats.org/officeDocument/2006/relationships/image" Target="../media/image108.png"/><Relationship Id="rId7" Type="http://schemas.openxmlformats.org/officeDocument/2006/relationships/image" Target="../media/image73.png"/><Relationship Id="rId2" Type="http://schemas.openxmlformats.org/officeDocument/2006/relationships/image" Target="../media/image68.jpeg"/><Relationship Id="rId16" Type="http://schemas.openxmlformats.org/officeDocument/2006/relationships/image" Target="../media/image82.png"/><Relationship Id="rId29" Type="http://schemas.openxmlformats.org/officeDocument/2006/relationships/image" Target="../media/image95.png"/><Relationship Id="rId1" Type="http://schemas.openxmlformats.org/officeDocument/2006/relationships/hyperlink" Target="#'DISCOUNT CARD'!A1"/><Relationship Id="rId6" Type="http://schemas.openxmlformats.org/officeDocument/2006/relationships/image" Target="../media/image72.jpeg"/><Relationship Id="rId11" Type="http://schemas.openxmlformats.org/officeDocument/2006/relationships/image" Target="../media/image77.jpeg"/><Relationship Id="rId24" Type="http://schemas.openxmlformats.org/officeDocument/2006/relationships/image" Target="../media/image90.jpeg"/><Relationship Id="rId32" Type="http://schemas.openxmlformats.org/officeDocument/2006/relationships/image" Target="../media/image98.png"/><Relationship Id="rId37" Type="http://schemas.openxmlformats.org/officeDocument/2006/relationships/image" Target="../media/image103.png"/><Relationship Id="rId40" Type="http://schemas.openxmlformats.org/officeDocument/2006/relationships/image" Target="../media/image106.png"/><Relationship Id="rId45" Type="http://schemas.openxmlformats.org/officeDocument/2006/relationships/image" Target="../media/image111.png"/><Relationship Id="rId5" Type="http://schemas.openxmlformats.org/officeDocument/2006/relationships/image" Target="../media/image71.png"/><Relationship Id="rId15" Type="http://schemas.openxmlformats.org/officeDocument/2006/relationships/image" Target="../media/image81.jpeg"/><Relationship Id="rId23" Type="http://schemas.openxmlformats.org/officeDocument/2006/relationships/image" Target="../media/image89.png"/><Relationship Id="rId28" Type="http://schemas.openxmlformats.org/officeDocument/2006/relationships/image" Target="../media/image94.jpeg"/><Relationship Id="rId36" Type="http://schemas.openxmlformats.org/officeDocument/2006/relationships/image" Target="../media/image102.png"/><Relationship Id="rId10" Type="http://schemas.openxmlformats.org/officeDocument/2006/relationships/image" Target="../media/image76.jpeg"/><Relationship Id="rId19" Type="http://schemas.openxmlformats.org/officeDocument/2006/relationships/image" Target="../media/image85.png"/><Relationship Id="rId31" Type="http://schemas.openxmlformats.org/officeDocument/2006/relationships/image" Target="../media/image97.jpeg"/><Relationship Id="rId44" Type="http://schemas.openxmlformats.org/officeDocument/2006/relationships/image" Target="../media/image110.png"/><Relationship Id="rId4" Type="http://schemas.openxmlformats.org/officeDocument/2006/relationships/image" Target="../media/image70.png"/><Relationship Id="rId9" Type="http://schemas.openxmlformats.org/officeDocument/2006/relationships/image" Target="../media/image75.jpeg"/><Relationship Id="rId14" Type="http://schemas.openxmlformats.org/officeDocument/2006/relationships/image" Target="../media/image80.png"/><Relationship Id="rId22" Type="http://schemas.openxmlformats.org/officeDocument/2006/relationships/image" Target="../media/image88.png"/><Relationship Id="rId27" Type="http://schemas.openxmlformats.org/officeDocument/2006/relationships/image" Target="../media/image93.png"/><Relationship Id="rId30" Type="http://schemas.openxmlformats.org/officeDocument/2006/relationships/image" Target="../media/image96.jpeg"/><Relationship Id="rId35" Type="http://schemas.openxmlformats.org/officeDocument/2006/relationships/image" Target="../media/image101.png"/><Relationship Id="rId43" Type="http://schemas.openxmlformats.org/officeDocument/2006/relationships/image" Target="../media/image109.png"/><Relationship Id="rId8" Type="http://schemas.openxmlformats.org/officeDocument/2006/relationships/image" Target="../media/image74.png"/><Relationship Id="rId3" Type="http://schemas.openxmlformats.org/officeDocument/2006/relationships/image" Target="../media/image69.jpeg"/><Relationship Id="rId12" Type="http://schemas.openxmlformats.org/officeDocument/2006/relationships/image" Target="../media/image78.jpeg"/><Relationship Id="rId17" Type="http://schemas.openxmlformats.org/officeDocument/2006/relationships/image" Target="../media/image83.jpeg"/><Relationship Id="rId25" Type="http://schemas.openxmlformats.org/officeDocument/2006/relationships/image" Target="../media/image91.png"/><Relationship Id="rId33" Type="http://schemas.openxmlformats.org/officeDocument/2006/relationships/image" Target="../media/image99.png"/><Relationship Id="rId38" Type="http://schemas.openxmlformats.org/officeDocument/2006/relationships/image" Target="../media/image104.png"/><Relationship Id="rId20" Type="http://schemas.openxmlformats.org/officeDocument/2006/relationships/image" Target="../media/image86.jpeg"/><Relationship Id="rId41" Type="http://schemas.openxmlformats.org/officeDocument/2006/relationships/image" Target="../media/image10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8.jpeg"/><Relationship Id="rId13" Type="http://schemas.openxmlformats.org/officeDocument/2006/relationships/image" Target="../media/image123.jpeg"/><Relationship Id="rId18" Type="http://schemas.openxmlformats.org/officeDocument/2006/relationships/image" Target="../media/image128.jpeg"/><Relationship Id="rId26" Type="http://schemas.openxmlformats.org/officeDocument/2006/relationships/image" Target="../media/image136.png"/><Relationship Id="rId3" Type="http://schemas.openxmlformats.org/officeDocument/2006/relationships/image" Target="../media/image113.jpeg"/><Relationship Id="rId21" Type="http://schemas.openxmlformats.org/officeDocument/2006/relationships/image" Target="../media/image131.jpeg"/><Relationship Id="rId7" Type="http://schemas.openxmlformats.org/officeDocument/2006/relationships/image" Target="../media/image117.jpeg"/><Relationship Id="rId12" Type="http://schemas.openxmlformats.org/officeDocument/2006/relationships/image" Target="../media/image122.jpeg"/><Relationship Id="rId17" Type="http://schemas.openxmlformats.org/officeDocument/2006/relationships/image" Target="../media/image127.jpeg"/><Relationship Id="rId25" Type="http://schemas.openxmlformats.org/officeDocument/2006/relationships/image" Target="../media/image135.png"/><Relationship Id="rId2" Type="http://schemas.openxmlformats.org/officeDocument/2006/relationships/image" Target="../media/image112.jpeg"/><Relationship Id="rId16" Type="http://schemas.openxmlformats.org/officeDocument/2006/relationships/image" Target="../media/image126.jpeg"/><Relationship Id="rId20" Type="http://schemas.openxmlformats.org/officeDocument/2006/relationships/image" Target="../media/image130.jpeg"/><Relationship Id="rId29" Type="http://schemas.openxmlformats.org/officeDocument/2006/relationships/image" Target="../media/image139.png"/><Relationship Id="rId1" Type="http://schemas.openxmlformats.org/officeDocument/2006/relationships/hyperlink" Target="#'DISCOUNT CARD'!A1"/><Relationship Id="rId6" Type="http://schemas.openxmlformats.org/officeDocument/2006/relationships/image" Target="../media/image116.jpeg"/><Relationship Id="rId11" Type="http://schemas.openxmlformats.org/officeDocument/2006/relationships/image" Target="../media/image121.jpeg"/><Relationship Id="rId24" Type="http://schemas.openxmlformats.org/officeDocument/2006/relationships/image" Target="../media/image134.png"/><Relationship Id="rId5" Type="http://schemas.openxmlformats.org/officeDocument/2006/relationships/image" Target="../media/image115.jpeg"/><Relationship Id="rId15" Type="http://schemas.openxmlformats.org/officeDocument/2006/relationships/image" Target="../media/image125.jpeg"/><Relationship Id="rId23" Type="http://schemas.openxmlformats.org/officeDocument/2006/relationships/image" Target="../media/image133.jpeg"/><Relationship Id="rId28" Type="http://schemas.openxmlformats.org/officeDocument/2006/relationships/image" Target="../media/image138.png"/><Relationship Id="rId10" Type="http://schemas.openxmlformats.org/officeDocument/2006/relationships/image" Target="../media/image120.jpeg"/><Relationship Id="rId19" Type="http://schemas.openxmlformats.org/officeDocument/2006/relationships/image" Target="../media/image129.png"/><Relationship Id="rId31" Type="http://schemas.openxmlformats.org/officeDocument/2006/relationships/image" Target="../media/image141.png"/><Relationship Id="rId4" Type="http://schemas.openxmlformats.org/officeDocument/2006/relationships/image" Target="../media/image114.jpeg"/><Relationship Id="rId9" Type="http://schemas.openxmlformats.org/officeDocument/2006/relationships/image" Target="../media/image119.jpeg"/><Relationship Id="rId14" Type="http://schemas.openxmlformats.org/officeDocument/2006/relationships/image" Target="../media/image124.jpeg"/><Relationship Id="rId22" Type="http://schemas.openxmlformats.org/officeDocument/2006/relationships/image" Target="../media/image132.jpeg"/><Relationship Id="rId27" Type="http://schemas.openxmlformats.org/officeDocument/2006/relationships/image" Target="../media/image137.jpeg"/><Relationship Id="rId30" Type="http://schemas.openxmlformats.org/officeDocument/2006/relationships/image" Target="../media/image14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8.png"/><Relationship Id="rId13" Type="http://schemas.openxmlformats.org/officeDocument/2006/relationships/image" Target="../media/image153.png"/><Relationship Id="rId18" Type="http://schemas.openxmlformats.org/officeDocument/2006/relationships/image" Target="../media/image158.jpeg"/><Relationship Id="rId26" Type="http://schemas.openxmlformats.org/officeDocument/2006/relationships/image" Target="../media/image165.png"/><Relationship Id="rId3" Type="http://schemas.openxmlformats.org/officeDocument/2006/relationships/image" Target="../media/image143.jpeg"/><Relationship Id="rId21" Type="http://schemas.openxmlformats.org/officeDocument/2006/relationships/image" Target="../media/image161.jpeg"/><Relationship Id="rId7" Type="http://schemas.openxmlformats.org/officeDocument/2006/relationships/image" Target="../media/image147.jpeg"/><Relationship Id="rId12" Type="http://schemas.openxmlformats.org/officeDocument/2006/relationships/image" Target="../media/image152.png"/><Relationship Id="rId17" Type="http://schemas.openxmlformats.org/officeDocument/2006/relationships/image" Target="../media/image157.jpeg"/><Relationship Id="rId25" Type="http://schemas.openxmlformats.org/officeDocument/2006/relationships/image" Target="../media/image164.jpeg"/><Relationship Id="rId2" Type="http://schemas.openxmlformats.org/officeDocument/2006/relationships/image" Target="../media/image142.jpeg"/><Relationship Id="rId16" Type="http://schemas.openxmlformats.org/officeDocument/2006/relationships/image" Target="../media/image156.jpeg"/><Relationship Id="rId20" Type="http://schemas.openxmlformats.org/officeDocument/2006/relationships/image" Target="../media/image160.jpeg"/><Relationship Id="rId29" Type="http://schemas.openxmlformats.org/officeDocument/2006/relationships/image" Target="../media/image141.png"/><Relationship Id="rId1" Type="http://schemas.openxmlformats.org/officeDocument/2006/relationships/hyperlink" Target="#'DISCOUNT CARD'!A1"/><Relationship Id="rId6" Type="http://schemas.openxmlformats.org/officeDocument/2006/relationships/image" Target="../media/image146.jpeg"/><Relationship Id="rId11" Type="http://schemas.openxmlformats.org/officeDocument/2006/relationships/image" Target="../media/image151.jpeg"/><Relationship Id="rId24" Type="http://schemas.openxmlformats.org/officeDocument/2006/relationships/image" Target="../media/image163.png"/><Relationship Id="rId5" Type="http://schemas.openxmlformats.org/officeDocument/2006/relationships/image" Target="../media/image145.png"/><Relationship Id="rId15" Type="http://schemas.openxmlformats.org/officeDocument/2006/relationships/image" Target="../media/image155.jpeg"/><Relationship Id="rId23" Type="http://schemas.openxmlformats.org/officeDocument/2006/relationships/image" Target="cid:83638B5A-6E2D-4697-9BDB-BED30825067C" TargetMode="External"/><Relationship Id="rId28" Type="http://schemas.openxmlformats.org/officeDocument/2006/relationships/image" Target="../media/image140.png"/><Relationship Id="rId10" Type="http://schemas.openxmlformats.org/officeDocument/2006/relationships/image" Target="../media/image150.png"/><Relationship Id="rId19" Type="http://schemas.openxmlformats.org/officeDocument/2006/relationships/image" Target="../media/image159.jpeg"/><Relationship Id="rId4" Type="http://schemas.openxmlformats.org/officeDocument/2006/relationships/image" Target="../media/image144.png"/><Relationship Id="rId9" Type="http://schemas.openxmlformats.org/officeDocument/2006/relationships/image" Target="../media/image149.jpeg"/><Relationship Id="rId14" Type="http://schemas.openxmlformats.org/officeDocument/2006/relationships/image" Target="../media/image154.jpeg"/><Relationship Id="rId22" Type="http://schemas.openxmlformats.org/officeDocument/2006/relationships/image" Target="../media/image162.png"/><Relationship Id="rId27" Type="http://schemas.openxmlformats.org/officeDocument/2006/relationships/image" Target="../media/image16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3.png"/><Relationship Id="rId3" Type="http://schemas.openxmlformats.org/officeDocument/2006/relationships/image" Target="../media/image168.png"/><Relationship Id="rId7" Type="http://schemas.openxmlformats.org/officeDocument/2006/relationships/image" Target="../media/image172.png"/><Relationship Id="rId2" Type="http://schemas.openxmlformats.org/officeDocument/2006/relationships/image" Target="../media/image167.jpeg"/><Relationship Id="rId1" Type="http://schemas.openxmlformats.org/officeDocument/2006/relationships/hyperlink" Target="#'DISCOUNT CARD'!A1"/><Relationship Id="rId6" Type="http://schemas.openxmlformats.org/officeDocument/2006/relationships/image" Target="../media/image171.png"/><Relationship Id="rId5" Type="http://schemas.openxmlformats.org/officeDocument/2006/relationships/image" Target="../media/image170.png"/><Relationship Id="rId4" Type="http://schemas.openxmlformats.org/officeDocument/2006/relationships/image" Target="../media/image16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26</xdr:row>
      <xdr:rowOff>0</xdr:rowOff>
    </xdr:from>
    <xdr:to>
      <xdr:col>3</xdr:col>
      <xdr:colOff>143641</xdr:colOff>
      <xdr:row>34</xdr:row>
      <xdr:rowOff>172200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B4A6682-3B75-4AAA-B5A5-748B2A25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076" y="4781550"/>
          <a:ext cx="320116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1018556</xdr:colOff>
      <xdr:row>10</xdr:row>
      <xdr:rowOff>96542</xdr:rowOff>
    </xdr:from>
    <xdr:to>
      <xdr:col>1</xdr:col>
      <xdr:colOff>1975605</xdr:colOff>
      <xdr:row>15</xdr:row>
      <xdr:rowOff>19667</xdr:rowOff>
    </xdr:to>
    <xdr:pic>
      <xdr:nvPicPr>
        <xdr:cNvPr id="2" name="Picture 4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1180481" y="1982492"/>
          <a:ext cx="95704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957072</xdr:colOff>
      <xdr:row>23</xdr:row>
      <xdr:rowOff>56621</xdr:rowOff>
    </xdr:from>
    <xdr:to>
      <xdr:col>1</xdr:col>
      <xdr:colOff>1980941</xdr:colOff>
      <xdr:row>27</xdr:row>
      <xdr:rowOff>160721</xdr:rowOff>
    </xdr:to>
    <xdr:pic>
      <xdr:nvPicPr>
        <xdr:cNvPr id="3" name="Picture 4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1118997" y="4476221"/>
          <a:ext cx="1023869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1016840</xdr:colOff>
      <xdr:row>44</xdr:row>
      <xdr:rowOff>30262</xdr:rowOff>
    </xdr:from>
    <xdr:to>
      <xdr:col>1</xdr:col>
      <xdr:colOff>1921088</xdr:colOff>
      <xdr:row>48</xdr:row>
      <xdr:rowOff>134362</xdr:rowOff>
    </xdr:to>
    <xdr:pic>
      <xdr:nvPicPr>
        <xdr:cNvPr id="4" name="Picture 4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8765" y="8250337"/>
          <a:ext cx="904248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1110980</xdr:colOff>
      <xdr:row>54</xdr:row>
      <xdr:rowOff>17840</xdr:rowOff>
    </xdr:from>
    <xdr:to>
      <xdr:col>1</xdr:col>
      <xdr:colOff>1925960</xdr:colOff>
      <xdr:row>58</xdr:row>
      <xdr:rowOff>121940</xdr:rowOff>
    </xdr:to>
    <xdr:pic>
      <xdr:nvPicPr>
        <xdr:cNvPr id="5" name="Picture 4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2905" y="10228640"/>
          <a:ext cx="8149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1060712</xdr:colOff>
      <xdr:row>64</xdr:row>
      <xdr:rowOff>30479</xdr:rowOff>
    </xdr:from>
    <xdr:to>
      <xdr:col>1</xdr:col>
      <xdr:colOff>1900392</xdr:colOff>
      <xdr:row>68</xdr:row>
      <xdr:rowOff>134579</xdr:rowOff>
    </xdr:to>
    <xdr:pic>
      <xdr:nvPicPr>
        <xdr:cNvPr id="6" name="Picture 4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637" y="12593954"/>
          <a:ext cx="83968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1148580</xdr:colOff>
      <xdr:row>74</xdr:row>
      <xdr:rowOff>3429</xdr:rowOff>
    </xdr:from>
    <xdr:to>
      <xdr:col>1</xdr:col>
      <xdr:colOff>1938833</xdr:colOff>
      <xdr:row>78</xdr:row>
      <xdr:rowOff>107529</xdr:rowOff>
    </xdr:to>
    <xdr:pic>
      <xdr:nvPicPr>
        <xdr:cNvPr id="7" name="Picture 4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0505" y="14557629"/>
          <a:ext cx="79025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1023749</xdr:colOff>
      <xdr:row>84</xdr:row>
      <xdr:rowOff>57530</xdr:rowOff>
    </xdr:from>
    <xdr:to>
      <xdr:col>1</xdr:col>
      <xdr:colOff>1993264</xdr:colOff>
      <xdr:row>88</xdr:row>
      <xdr:rowOff>161630</xdr:rowOff>
    </xdr:to>
    <xdr:pic>
      <xdr:nvPicPr>
        <xdr:cNvPr id="8" name="Picture 4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5674" y="16964405"/>
          <a:ext cx="96951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1153597</xdr:colOff>
      <xdr:row>96</xdr:row>
      <xdr:rowOff>3429</xdr:rowOff>
    </xdr:from>
    <xdr:to>
      <xdr:col>1</xdr:col>
      <xdr:colOff>1989942</xdr:colOff>
      <xdr:row>100</xdr:row>
      <xdr:rowOff>107529</xdr:rowOff>
    </xdr:to>
    <xdr:pic>
      <xdr:nvPicPr>
        <xdr:cNvPr id="9" name="Picture 49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5522" y="19082004"/>
          <a:ext cx="83634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915813</xdr:colOff>
      <xdr:row>118</xdr:row>
      <xdr:rowOff>152399</xdr:rowOff>
    </xdr:from>
    <xdr:to>
      <xdr:col>1</xdr:col>
      <xdr:colOff>2138764</xdr:colOff>
      <xdr:row>122</xdr:row>
      <xdr:rowOff>165440</xdr:rowOff>
    </xdr:to>
    <xdr:pic>
      <xdr:nvPicPr>
        <xdr:cNvPr id="10" name="Picture 5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1077738" y="22488524"/>
          <a:ext cx="1222951" cy="736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1080661</xdr:colOff>
      <xdr:row>127</xdr:row>
      <xdr:rowOff>1143</xdr:rowOff>
    </xdr:from>
    <xdr:to>
      <xdr:col>1</xdr:col>
      <xdr:colOff>1911624</xdr:colOff>
      <xdr:row>131</xdr:row>
      <xdr:rowOff>105243</xdr:rowOff>
    </xdr:to>
    <xdr:pic>
      <xdr:nvPicPr>
        <xdr:cNvPr id="11" name="Picture 53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2586" y="23966043"/>
          <a:ext cx="830963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27163</xdr:colOff>
      <xdr:row>2</xdr:row>
      <xdr:rowOff>22526</xdr:rowOff>
    </xdr:from>
    <xdr:to>
      <xdr:col>7</xdr:col>
      <xdr:colOff>521805</xdr:colOff>
      <xdr:row>4</xdr:row>
      <xdr:rowOff>152733</xdr:rowOff>
    </xdr:to>
    <xdr:pic>
      <xdr:nvPicPr>
        <xdr:cNvPr id="12" name="Picture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85238" y="460676"/>
          <a:ext cx="494642" cy="4921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1032863</xdr:colOff>
      <xdr:row>139</xdr:row>
      <xdr:rowOff>93345</xdr:rowOff>
    </xdr:from>
    <xdr:to>
      <xdr:col>1</xdr:col>
      <xdr:colOff>2000929</xdr:colOff>
      <xdr:row>144</xdr:row>
      <xdr:rowOff>16470</xdr:rowOff>
    </xdr:to>
    <xdr:pic>
      <xdr:nvPicPr>
        <xdr:cNvPr id="13" name="11 Imagen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4788" y="26591895"/>
          <a:ext cx="968066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978707</xdr:colOff>
      <xdr:row>154</xdr:row>
      <xdr:rowOff>81153</xdr:rowOff>
    </xdr:from>
    <xdr:to>
      <xdr:col>1</xdr:col>
      <xdr:colOff>1986039</xdr:colOff>
      <xdr:row>159</xdr:row>
      <xdr:rowOff>4278</xdr:rowOff>
    </xdr:to>
    <xdr:pic>
      <xdr:nvPicPr>
        <xdr:cNvPr id="14" name="15 Imagen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0632" y="29294328"/>
          <a:ext cx="1007332" cy="82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35768</xdr:colOff>
      <xdr:row>1</xdr:row>
      <xdr:rowOff>131796</xdr:rowOff>
    </xdr:from>
    <xdr:to>
      <xdr:col>8</xdr:col>
      <xdr:colOff>7327</xdr:colOff>
      <xdr:row>4</xdr:row>
      <xdr:rowOff>85770</xdr:rowOff>
    </xdr:to>
    <xdr:pic>
      <xdr:nvPicPr>
        <xdr:cNvPr id="6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370018" y="312771"/>
          <a:ext cx="581159" cy="5730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898280</xdr:colOff>
      <xdr:row>412</xdr:row>
      <xdr:rowOff>105508</xdr:rowOff>
    </xdr:from>
    <xdr:to>
      <xdr:col>1</xdr:col>
      <xdr:colOff>2031136</xdr:colOff>
      <xdr:row>418</xdr:row>
      <xdr:rowOff>99658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DAFC6272-4069-304B-82FF-1D32CECC7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088780" y="71936708"/>
          <a:ext cx="1132856" cy="1060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1003056</xdr:colOff>
      <xdr:row>828</xdr:row>
      <xdr:rowOff>148004</xdr:rowOff>
    </xdr:from>
    <xdr:to>
      <xdr:col>1</xdr:col>
      <xdr:colOff>1911595</xdr:colOff>
      <xdr:row>831</xdr:row>
      <xdr:rowOff>157586</xdr:rowOff>
    </xdr:to>
    <xdr:pic>
      <xdr:nvPicPr>
        <xdr:cNvPr id="53" name="Picture 4">
          <a:extLst>
            <a:ext uri="{FF2B5EF4-FFF2-40B4-BE49-F238E27FC236}">
              <a16:creationId xmlns:a16="http://schemas.microsoft.com/office/drawing/2014/main" id="{E81C3A18-84BD-E545-BF9A-4B3F1281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1193556" y="142591204"/>
          <a:ext cx="908539" cy="5429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1137139</xdr:colOff>
      <xdr:row>839</xdr:row>
      <xdr:rowOff>51288</xdr:rowOff>
    </xdr:from>
    <xdr:to>
      <xdr:col>1</xdr:col>
      <xdr:colOff>2016371</xdr:colOff>
      <xdr:row>842</xdr:row>
      <xdr:rowOff>32430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B33128A6-8E23-9C4D-AE5A-8B7D23447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1327639" y="144450288"/>
          <a:ext cx="879232" cy="5145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1080722</xdr:colOff>
      <xdr:row>812</xdr:row>
      <xdr:rowOff>141411</xdr:rowOff>
    </xdr:from>
    <xdr:to>
      <xdr:col>1</xdr:col>
      <xdr:colOff>1989262</xdr:colOff>
      <xdr:row>815</xdr:row>
      <xdr:rowOff>80127</xdr:rowOff>
    </xdr:to>
    <xdr:pic>
      <xdr:nvPicPr>
        <xdr:cNvPr id="55" name="Picture 6">
          <a:extLst>
            <a:ext uri="{FF2B5EF4-FFF2-40B4-BE49-F238E27FC236}">
              <a16:creationId xmlns:a16="http://schemas.microsoft.com/office/drawing/2014/main" id="{EF5F4DFE-FAA8-5F47-8612-C8DC83F1F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1271222" y="139739811"/>
          <a:ext cx="908540" cy="4721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1193557</xdr:colOff>
      <xdr:row>821</xdr:row>
      <xdr:rowOff>54950</xdr:rowOff>
    </xdr:from>
    <xdr:to>
      <xdr:col>1</xdr:col>
      <xdr:colOff>1904559</xdr:colOff>
      <xdr:row>824</xdr:row>
      <xdr:rowOff>60856</xdr:rowOff>
    </xdr:to>
    <xdr:pic>
      <xdr:nvPicPr>
        <xdr:cNvPr id="56" name="Picture 7">
          <a:extLst>
            <a:ext uri="{FF2B5EF4-FFF2-40B4-BE49-F238E27FC236}">
              <a16:creationId xmlns:a16="http://schemas.microsoft.com/office/drawing/2014/main" id="{F161347B-5699-7B44-B26F-B44624CF9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1384057" y="141253550"/>
          <a:ext cx="711002" cy="5393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900475</xdr:colOff>
      <xdr:row>801</xdr:row>
      <xdr:rowOff>19783</xdr:rowOff>
    </xdr:from>
    <xdr:to>
      <xdr:col>1</xdr:col>
      <xdr:colOff>2129197</xdr:colOff>
      <xdr:row>806</xdr:row>
      <xdr:rowOff>122908</xdr:rowOff>
    </xdr:to>
    <xdr:pic>
      <xdr:nvPicPr>
        <xdr:cNvPr id="57" name="Picture 8">
          <a:extLst>
            <a:ext uri="{FF2B5EF4-FFF2-40B4-BE49-F238E27FC236}">
              <a16:creationId xmlns:a16="http://schemas.microsoft.com/office/drawing/2014/main" id="{EC58C3C1-5984-8F4C-90FA-74622EE07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1090975" y="137662383"/>
          <a:ext cx="1228722" cy="992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752529</xdr:colOff>
      <xdr:row>11</xdr:row>
      <xdr:rowOff>38100</xdr:rowOff>
    </xdr:from>
    <xdr:to>
      <xdr:col>1</xdr:col>
      <xdr:colOff>2331684</xdr:colOff>
      <xdr:row>17</xdr:row>
      <xdr:rowOff>32250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FCAE5A87-7264-B342-A59F-2AE95D7A2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029" y="2070100"/>
          <a:ext cx="1579155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31</xdr:row>
      <xdr:rowOff>114300</xdr:rowOff>
    </xdr:from>
    <xdr:to>
      <xdr:col>1</xdr:col>
      <xdr:colOff>2334525</xdr:colOff>
      <xdr:row>37</xdr:row>
      <xdr:rowOff>108450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9BD3C47B-E4A6-B646-A81B-2FF8CDBE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5702300"/>
          <a:ext cx="1639200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752476</xdr:colOff>
      <xdr:row>44</xdr:row>
      <xdr:rowOff>171450</xdr:rowOff>
    </xdr:from>
    <xdr:to>
      <xdr:col>1</xdr:col>
      <xdr:colOff>2218765</xdr:colOff>
      <xdr:row>51</xdr:row>
      <xdr:rowOff>92625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39C07525-FD4B-9A43-84C0-B4201B6D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1" y="7924800"/>
          <a:ext cx="1466289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766540</xdr:colOff>
      <xdr:row>62</xdr:row>
      <xdr:rowOff>171449</xdr:rowOff>
    </xdr:from>
    <xdr:to>
      <xdr:col>1</xdr:col>
      <xdr:colOff>2072247</xdr:colOff>
      <xdr:row>68</xdr:row>
      <xdr:rowOff>93599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5537E926-47BF-0948-BDE9-04030D472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465" y="11125199"/>
          <a:ext cx="1305707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74</xdr:row>
      <xdr:rowOff>0</xdr:rowOff>
    </xdr:from>
    <xdr:to>
      <xdr:col>1</xdr:col>
      <xdr:colOff>2199691</xdr:colOff>
      <xdr:row>80</xdr:row>
      <xdr:rowOff>102150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B75F71C-8EE9-AF4C-B295-051F63591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3011150"/>
          <a:ext cx="1466266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94</xdr:row>
      <xdr:rowOff>9525</xdr:rowOff>
    </xdr:from>
    <xdr:to>
      <xdr:col>1</xdr:col>
      <xdr:colOff>2259908</xdr:colOff>
      <xdr:row>101</xdr:row>
      <xdr:rowOff>2700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F8671FF1-F73A-BD43-BE50-E2C85BB77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16468725"/>
          <a:ext cx="1526483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108</xdr:row>
      <xdr:rowOff>95250</xdr:rowOff>
    </xdr:from>
    <xdr:to>
      <xdr:col>1</xdr:col>
      <xdr:colOff>2149178</xdr:colOff>
      <xdr:row>115</xdr:row>
      <xdr:rowOff>88425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871A7368-AA77-9544-A535-957E7436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8992850"/>
          <a:ext cx="1425278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962026</xdr:colOff>
      <xdr:row>83</xdr:row>
      <xdr:rowOff>161925</xdr:rowOff>
    </xdr:from>
    <xdr:to>
      <xdr:col>1</xdr:col>
      <xdr:colOff>2045437</xdr:colOff>
      <xdr:row>87</xdr:row>
      <xdr:rowOff>158025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1D5B5280-AD8C-3447-B322-A4F9B8F5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1" y="14687550"/>
          <a:ext cx="1083411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2312185</xdr:colOff>
      <xdr:row>127</xdr:row>
      <xdr:rowOff>79276</xdr:rowOff>
    </xdr:from>
    <xdr:to>
      <xdr:col>1</xdr:col>
      <xdr:colOff>2708185</xdr:colOff>
      <xdr:row>130</xdr:row>
      <xdr:rowOff>121098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D820B863-857B-9A41-ACAE-005A3A3B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151332">
          <a:off x="2379736" y="22786000"/>
          <a:ext cx="584747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137</xdr:row>
      <xdr:rowOff>47625</xdr:rowOff>
    </xdr:from>
    <xdr:to>
      <xdr:col>1</xdr:col>
      <xdr:colOff>2213485</xdr:colOff>
      <xdr:row>144</xdr:row>
      <xdr:rowOff>40800</xdr:rowOff>
    </xdr:to>
    <xdr:pic>
      <xdr:nvPicPr>
        <xdr:cNvPr id="67" name="Obrázek 66">
          <a:extLst>
            <a:ext uri="{FF2B5EF4-FFF2-40B4-BE49-F238E27FC236}">
              <a16:creationId xmlns:a16="http://schemas.microsoft.com/office/drawing/2014/main" id="{A25A1FDE-493F-564B-9A48-B0A78E59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0" y="24177625"/>
          <a:ext cx="1432435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159</xdr:row>
      <xdr:rowOff>47625</xdr:rowOff>
    </xdr:from>
    <xdr:to>
      <xdr:col>1</xdr:col>
      <xdr:colOff>2467875</xdr:colOff>
      <xdr:row>169</xdr:row>
      <xdr:rowOff>2825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17E7CDC8-B1D9-F94E-AA6F-0A29D2961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28038425"/>
          <a:ext cx="1944000" cy="1733200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847726</xdr:colOff>
      <xdr:row>191</xdr:row>
      <xdr:rowOff>9525</xdr:rowOff>
    </xdr:from>
    <xdr:to>
      <xdr:col>1</xdr:col>
      <xdr:colOff>2261187</xdr:colOff>
      <xdr:row>197</xdr:row>
      <xdr:rowOff>147675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id="{E004CCCC-829C-DC42-BE9E-8DCC5C87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26" y="33588325"/>
          <a:ext cx="1413461" cy="12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828684</xdr:colOff>
      <xdr:row>179</xdr:row>
      <xdr:rowOff>0</xdr:rowOff>
    </xdr:from>
    <xdr:to>
      <xdr:col>1</xdr:col>
      <xdr:colOff>2246584</xdr:colOff>
      <xdr:row>185</xdr:row>
      <xdr:rowOff>138150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DE52462A-40D6-154D-A40A-B76A20171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84" y="31496000"/>
          <a:ext cx="1417900" cy="12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202</xdr:row>
      <xdr:rowOff>171450</xdr:rowOff>
    </xdr:from>
    <xdr:to>
      <xdr:col>1</xdr:col>
      <xdr:colOff>2273949</xdr:colOff>
      <xdr:row>209</xdr:row>
      <xdr:rowOff>164625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FE105CC9-7939-EB41-BE80-BAF4DC4BC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35655250"/>
          <a:ext cx="1464324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216</xdr:row>
      <xdr:rowOff>104775</xdr:rowOff>
    </xdr:from>
    <xdr:to>
      <xdr:col>1</xdr:col>
      <xdr:colOff>2408619</xdr:colOff>
      <xdr:row>223</xdr:row>
      <xdr:rowOff>97950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id="{A46100DB-7B8A-924B-BAE5-7AD9345F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38026975"/>
          <a:ext cx="1684719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261</xdr:row>
      <xdr:rowOff>133350</xdr:rowOff>
    </xdr:from>
    <xdr:to>
      <xdr:col>1</xdr:col>
      <xdr:colOff>2164875</xdr:colOff>
      <xdr:row>268</xdr:row>
      <xdr:rowOff>126525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0F2BC3BC-3322-474B-B9EC-52E8F33CA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46005750"/>
          <a:ext cx="1260000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292</xdr:row>
      <xdr:rowOff>9525</xdr:rowOff>
    </xdr:from>
    <xdr:to>
      <xdr:col>1</xdr:col>
      <xdr:colOff>2145280</xdr:colOff>
      <xdr:row>299</xdr:row>
      <xdr:rowOff>2700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A99EE4E1-CFF0-7C48-85FD-ADA0C7D15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5" y="50758725"/>
          <a:ext cx="1373755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942983</xdr:colOff>
      <xdr:row>305</xdr:row>
      <xdr:rowOff>9525</xdr:rowOff>
    </xdr:from>
    <xdr:to>
      <xdr:col>1</xdr:col>
      <xdr:colOff>1959453</xdr:colOff>
      <xdr:row>309</xdr:row>
      <xdr:rowOff>149625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A3F63F2F-593E-3341-9BAF-360CFF703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83" y="53019325"/>
          <a:ext cx="1016470" cy="8513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315</xdr:row>
      <xdr:rowOff>57150</xdr:rowOff>
    </xdr:from>
    <xdr:to>
      <xdr:col>1</xdr:col>
      <xdr:colOff>2091374</xdr:colOff>
      <xdr:row>322</xdr:row>
      <xdr:rowOff>50325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B21A762F-469A-A74F-BDC5-B6B5C3E6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" y="54794150"/>
          <a:ext cx="1272224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363</xdr:row>
      <xdr:rowOff>28575</xdr:rowOff>
    </xdr:from>
    <xdr:to>
      <xdr:col>1</xdr:col>
      <xdr:colOff>2015760</xdr:colOff>
      <xdr:row>370</xdr:row>
      <xdr:rowOff>21750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C33CD2D5-8D7A-984D-9D5B-EE93359A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63198375"/>
          <a:ext cx="1215660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1143754</xdr:colOff>
      <xdr:row>280</xdr:row>
      <xdr:rowOff>161925</xdr:rowOff>
    </xdr:from>
    <xdr:to>
      <xdr:col>1</xdr:col>
      <xdr:colOff>1838806</xdr:colOff>
      <xdr:row>283</xdr:row>
      <xdr:rowOff>152769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85FEED87-490B-FF40-9CF2-0BA51BE3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254" y="49361725"/>
          <a:ext cx="695052" cy="52424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857250</xdr:colOff>
      <xdr:row>723</xdr:row>
      <xdr:rowOff>104775</xdr:rowOff>
    </xdr:from>
    <xdr:to>
      <xdr:col>1</xdr:col>
      <xdr:colOff>2099027</xdr:colOff>
      <xdr:row>729</xdr:row>
      <xdr:rowOff>98925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2C44E131-C89E-EC41-828A-2E6AA10DF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26368175"/>
          <a:ext cx="1241777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1000131</xdr:colOff>
      <xdr:row>734</xdr:row>
      <xdr:rowOff>152400</xdr:rowOff>
    </xdr:from>
    <xdr:to>
      <xdr:col>1</xdr:col>
      <xdr:colOff>2012466</xdr:colOff>
      <xdr:row>738</xdr:row>
      <xdr:rowOff>148500</xdr:rowOff>
    </xdr:to>
    <xdr:pic>
      <xdr:nvPicPr>
        <xdr:cNvPr id="81" name="Obrázek 80">
          <a:extLst>
            <a:ext uri="{FF2B5EF4-FFF2-40B4-BE49-F238E27FC236}">
              <a16:creationId xmlns:a16="http://schemas.microsoft.com/office/drawing/2014/main" id="{E7ED6B60-0F2E-9044-ACFE-56FDE29A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31" y="128320800"/>
          <a:ext cx="1012335" cy="70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743</xdr:row>
      <xdr:rowOff>161925</xdr:rowOff>
    </xdr:from>
    <xdr:to>
      <xdr:col>1</xdr:col>
      <xdr:colOff>2259487</xdr:colOff>
      <xdr:row>749</xdr:row>
      <xdr:rowOff>156075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63AAC1E-D751-974D-AA7C-DEC63672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075" y="130057525"/>
          <a:ext cx="1468912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697</xdr:row>
      <xdr:rowOff>152400</xdr:rowOff>
    </xdr:from>
    <xdr:to>
      <xdr:col>1</xdr:col>
      <xdr:colOff>2100204</xdr:colOff>
      <xdr:row>703</xdr:row>
      <xdr:rowOff>146550</xdr:rowOff>
    </xdr:to>
    <xdr:pic>
      <xdr:nvPicPr>
        <xdr:cNvPr id="83" name="Obrázek 82">
          <a:extLst>
            <a:ext uri="{FF2B5EF4-FFF2-40B4-BE49-F238E27FC236}">
              <a16:creationId xmlns:a16="http://schemas.microsoft.com/office/drawing/2014/main" id="{B0B045FD-535E-E64D-A4A8-3AFBAB0DF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1" y="121894600"/>
          <a:ext cx="1242953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710</xdr:row>
      <xdr:rowOff>142875</xdr:rowOff>
    </xdr:from>
    <xdr:to>
      <xdr:col>1</xdr:col>
      <xdr:colOff>2129326</xdr:colOff>
      <xdr:row>716</xdr:row>
      <xdr:rowOff>137025</xdr:rowOff>
    </xdr:to>
    <xdr:pic>
      <xdr:nvPicPr>
        <xdr:cNvPr id="84" name="Obrázek 83">
          <a:extLst>
            <a:ext uri="{FF2B5EF4-FFF2-40B4-BE49-F238E27FC236}">
              <a16:creationId xmlns:a16="http://schemas.microsoft.com/office/drawing/2014/main" id="{D3597EFD-46EF-A94B-A658-AEC6CBC9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124145675"/>
          <a:ext cx="1253026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171458</xdr:colOff>
      <xdr:row>858</xdr:row>
      <xdr:rowOff>76200</xdr:rowOff>
    </xdr:from>
    <xdr:to>
      <xdr:col>1</xdr:col>
      <xdr:colOff>2905953</xdr:colOff>
      <xdr:row>864</xdr:row>
      <xdr:rowOff>106350</xdr:rowOff>
    </xdr:to>
    <xdr:pic>
      <xdr:nvPicPr>
        <xdr:cNvPr id="85" name="Obrázek 84">
          <a:extLst>
            <a:ext uri="{FF2B5EF4-FFF2-40B4-BE49-F238E27FC236}">
              <a16:creationId xmlns:a16="http://schemas.microsoft.com/office/drawing/2014/main" id="{62FA4D0E-0CA4-3A4C-926F-50A5D5A93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8" y="147497800"/>
          <a:ext cx="2734495" cy="1096950"/>
        </a:xfrm>
        <a:prstGeom prst="rect">
          <a:avLst/>
        </a:prstGeom>
      </xdr:spPr>
    </xdr:pic>
    <xdr:clientData/>
  </xdr:twoCellAnchor>
  <xdr:twoCellAnchor>
    <xdr:from>
      <xdr:col>1</xdr:col>
      <xdr:colOff>1043521</xdr:colOff>
      <xdr:row>430</xdr:row>
      <xdr:rowOff>77258</xdr:rowOff>
    </xdr:from>
    <xdr:to>
      <xdr:col>1</xdr:col>
      <xdr:colOff>1831784</xdr:colOff>
      <xdr:row>434</xdr:row>
      <xdr:rowOff>109358</xdr:rowOff>
    </xdr:to>
    <xdr:pic>
      <xdr:nvPicPr>
        <xdr:cNvPr id="86" name="73170739-DF3E-4D28-BA81-E1BD43C5F2CF" descr="2D8D3F05-DDD9-4E9D-BA9E-A462E33F3C4C.png">
          <a:extLst>
            <a:ext uri="{FF2B5EF4-FFF2-40B4-BE49-F238E27FC236}">
              <a16:creationId xmlns:a16="http://schemas.microsoft.com/office/drawing/2014/main" id="{E554A983-9207-644E-9D8B-261618D0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4021" y="75058058"/>
          <a:ext cx="788263" cy="7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1035052</xdr:colOff>
      <xdr:row>424</xdr:row>
      <xdr:rowOff>55034</xdr:rowOff>
    </xdr:from>
    <xdr:to>
      <xdr:col>1</xdr:col>
      <xdr:colOff>1847928</xdr:colOff>
      <xdr:row>428</xdr:row>
      <xdr:rowOff>15134</xdr:rowOff>
    </xdr:to>
    <xdr:pic>
      <xdr:nvPicPr>
        <xdr:cNvPr id="87" name="BCFB4F68-E030-403C-A573-B76CC7E33402" descr="36953EEC-B64D-4279-BFBC-FC0D47F99F92.png">
          <a:extLst>
            <a:ext uri="{FF2B5EF4-FFF2-40B4-BE49-F238E27FC236}">
              <a16:creationId xmlns:a16="http://schemas.microsoft.com/office/drawing/2014/main" id="{AC9013B2-6638-E941-B28C-6E40D84E5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5552" y="73969034"/>
          <a:ext cx="812876" cy="67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942976</xdr:colOff>
      <xdr:row>461</xdr:row>
      <xdr:rowOff>19050</xdr:rowOff>
    </xdr:from>
    <xdr:to>
      <xdr:col>1</xdr:col>
      <xdr:colOff>2073035</xdr:colOff>
      <xdr:row>467</xdr:row>
      <xdr:rowOff>13200</xdr:rowOff>
    </xdr:to>
    <xdr:pic>
      <xdr:nvPicPr>
        <xdr:cNvPr id="88" name="Obrázek 87">
          <a:extLst>
            <a:ext uri="{FF2B5EF4-FFF2-40B4-BE49-F238E27FC236}">
              <a16:creationId xmlns:a16="http://schemas.microsoft.com/office/drawing/2014/main" id="{40E8816D-4285-9741-894C-9192398E5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6" y="80410050"/>
          <a:ext cx="1130059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484</xdr:row>
      <xdr:rowOff>85725</xdr:rowOff>
    </xdr:from>
    <xdr:to>
      <xdr:col>1</xdr:col>
      <xdr:colOff>2144776</xdr:colOff>
      <xdr:row>490</xdr:row>
      <xdr:rowOff>79875</xdr:rowOff>
    </xdr:to>
    <xdr:pic>
      <xdr:nvPicPr>
        <xdr:cNvPr id="89" name="Obrázek 88">
          <a:extLst>
            <a:ext uri="{FF2B5EF4-FFF2-40B4-BE49-F238E27FC236}">
              <a16:creationId xmlns:a16="http://schemas.microsoft.com/office/drawing/2014/main" id="{A16D5E76-6D23-A142-B8C6-16CDD6B59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1" y="84515325"/>
          <a:ext cx="1287525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501</xdr:row>
      <xdr:rowOff>142875</xdr:rowOff>
    </xdr:from>
    <xdr:to>
      <xdr:col>1</xdr:col>
      <xdr:colOff>1911255</xdr:colOff>
      <xdr:row>507</xdr:row>
      <xdr:rowOff>137025</xdr:rowOff>
    </xdr:to>
    <xdr:pic>
      <xdr:nvPicPr>
        <xdr:cNvPr id="90" name="Obrázek 89">
          <a:extLst>
            <a:ext uri="{FF2B5EF4-FFF2-40B4-BE49-F238E27FC236}">
              <a16:creationId xmlns:a16="http://schemas.microsoft.com/office/drawing/2014/main" id="{503DDAF5-38F5-374F-BB3C-0A544057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87544275"/>
          <a:ext cx="892080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534</xdr:row>
      <xdr:rowOff>85725</xdr:rowOff>
    </xdr:from>
    <xdr:to>
      <xdr:col>1</xdr:col>
      <xdr:colOff>2008171</xdr:colOff>
      <xdr:row>540</xdr:row>
      <xdr:rowOff>79875</xdr:rowOff>
    </xdr:to>
    <xdr:pic>
      <xdr:nvPicPr>
        <xdr:cNvPr id="91" name="Obrázek 90">
          <a:extLst>
            <a:ext uri="{FF2B5EF4-FFF2-40B4-BE49-F238E27FC236}">
              <a16:creationId xmlns:a16="http://schemas.microsoft.com/office/drawing/2014/main" id="{A49B31FF-D036-114E-B64C-D0394ACF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93252925"/>
          <a:ext cx="988996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441</xdr:row>
      <xdr:rowOff>85725</xdr:rowOff>
    </xdr:from>
    <xdr:to>
      <xdr:col>1</xdr:col>
      <xdr:colOff>1978264</xdr:colOff>
      <xdr:row>447</xdr:row>
      <xdr:rowOff>79875</xdr:rowOff>
    </xdr:to>
    <xdr:pic>
      <xdr:nvPicPr>
        <xdr:cNvPr id="92" name="Obrázek 91">
          <a:extLst>
            <a:ext uri="{FF2B5EF4-FFF2-40B4-BE49-F238E27FC236}">
              <a16:creationId xmlns:a16="http://schemas.microsoft.com/office/drawing/2014/main" id="{F93EA0FB-36E1-DE47-8259-FC8206030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76971525"/>
          <a:ext cx="987664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656</xdr:row>
      <xdr:rowOff>47625</xdr:rowOff>
    </xdr:from>
    <xdr:to>
      <xdr:col>1</xdr:col>
      <xdr:colOff>2179694</xdr:colOff>
      <xdr:row>662</xdr:row>
      <xdr:rowOff>41775</xdr:rowOff>
    </xdr:to>
    <xdr:pic>
      <xdr:nvPicPr>
        <xdr:cNvPr id="93" name="Obrázek 92">
          <a:extLst>
            <a:ext uri="{FF2B5EF4-FFF2-40B4-BE49-F238E27FC236}">
              <a16:creationId xmlns:a16="http://schemas.microsoft.com/office/drawing/2014/main" id="{D86615D7-596B-0947-80AA-15EB59961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14601625"/>
          <a:ext cx="1265294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838201</xdr:colOff>
      <xdr:row>593</xdr:row>
      <xdr:rowOff>38100</xdr:rowOff>
    </xdr:from>
    <xdr:to>
      <xdr:col>1</xdr:col>
      <xdr:colOff>2165602</xdr:colOff>
      <xdr:row>599</xdr:row>
      <xdr:rowOff>32250</xdr:rowOff>
    </xdr:to>
    <xdr:pic>
      <xdr:nvPicPr>
        <xdr:cNvPr id="94" name="Obrázek 93">
          <a:extLst>
            <a:ext uri="{FF2B5EF4-FFF2-40B4-BE49-F238E27FC236}">
              <a16:creationId xmlns:a16="http://schemas.microsoft.com/office/drawing/2014/main" id="{BE32FCC2-E6B6-5248-8098-763E08F77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01" y="103492300"/>
          <a:ext cx="1327401" cy="1060950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631</xdr:row>
      <xdr:rowOff>66675</xdr:rowOff>
    </xdr:from>
    <xdr:to>
      <xdr:col>1</xdr:col>
      <xdr:colOff>2038350</xdr:colOff>
      <xdr:row>637</xdr:row>
      <xdr:rowOff>60825</xdr:rowOff>
    </xdr:to>
    <xdr:pic>
      <xdr:nvPicPr>
        <xdr:cNvPr id="95" name="Obrázek 94">
          <a:extLst>
            <a:ext uri="{FF2B5EF4-FFF2-40B4-BE49-F238E27FC236}">
              <a16:creationId xmlns:a16="http://schemas.microsoft.com/office/drawing/2014/main" id="{5B07B708-7A75-7B45-B661-3E5358D4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76325" y="111880650"/>
          <a:ext cx="1123950" cy="1080000"/>
        </a:xfrm>
        <a:prstGeom prst="rect">
          <a:avLst/>
        </a:prstGeom>
      </xdr:spPr>
    </xdr:pic>
    <xdr:clientData/>
  </xdr:twoCellAnchor>
  <xdr:twoCellAnchor>
    <xdr:from>
      <xdr:col>1</xdr:col>
      <xdr:colOff>1060450</xdr:colOff>
      <xdr:row>685</xdr:row>
      <xdr:rowOff>71122</xdr:rowOff>
    </xdr:from>
    <xdr:to>
      <xdr:col>1</xdr:col>
      <xdr:colOff>1995372</xdr:colOff>
      <xdr:row>691</xdr:row>
      <xdr:rowOff>65272</xdr:rowOff>
    </xdr:to>
    <xdr:pic>
      <xdr:nvPicPr>
        <xdr:cNvPr id="96" name="CB8EB88C-2FB7-436C-BDA5-881EEBBA78BD" descr="D1E2F161-DD7A-4765-A6FA-D3FF60EF002C.png">
          <a:extLst>
            <a:ext uri="{FF2B5EF4-FFF2-40B4-BE49-F238E27FC236}">
              <a16:creationId xmlns:a16="http://schemas.microsoft.com/office/drawing/2014/main" id="{913600AE-41E6-7443-ABAE-743E3342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0950" y="119730522"/>
          <a:ext cx="934922" cy="106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1209675</xdr:colOff>
      <xdr:row>754</xdr:row>
      <xdr:rowOff>161925</xdr:rowOff>
    </xdr:from>
    <xdr:to>
      <xdr:col>1</xdr:col>
      <xdr:colOff>1865309</xdr:colOff>
      <xdr:row>757</xdr:row>
      <xdr:rowOff>159000</xdr:rowOff>
    </xdr:to>
    <xdr:pic>
      <xdr:nvPicPr>
        <xdr:cNvPr id="97" name="Obrázek 96">
          <a:extLst>
            <a:ext uri="{FF2B5EF4-FFF2-40B4-BE49-F238E27FC236}">
              <a16:creationId xmlns:a16="http://schemas.microsoft.com/office/drawing/2014/main" id="{B0115A21-D611-9142-A127-A3FC291B1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133959600"/>
          <a:ext cx="655634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1164108</xdr:colOff>
      <xdr:row>786</xdr:row>
      <xdr:rowOff>161239</xdr:rowOff>
    </xdr:from>
    <xdr:to>
      <xdr:col>1</xdr:col>
      <xdr:colOff>1805717</xdr:colOff>
      <xdr:row>789</xdr:row>
      <xdr:rowOff>86314</xdr:rowOff>
    </xdr:to>
    <xdr:pic>
      <xdr:nvPicPr>
        <xdr:cNvPr id="98" name="Obrázek 97">
          <a:extLst>
            <a:ext uri="{FF2B5EF4-FFF2-40B4-BE49-F238E27FC236}">
              <a16:creationId xmlns:a16="http://schemas.microsoft.com/office/drawing/2014/main" id="{90FD4A78-47DA-2244-9707-FD40E332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6033" y="139111939"/>
          <a:ext cx="641609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846</xdr:row>
      <xdr:rowOff>171450</xdr:rowOff>
    </xdr:from>
    <xdr:to>
      <xdr:col>1</xdr:col>
      <xdr:colOff>2028697</xdr:colOff>
      <xdr:row>851</xdr:row>
      <xdr:rowOff>166575</xdr:rowOff>
    </xdr:to>
    <xdr:pic>
      <xdr:nvPicPr>
        <xdr:cNvPr id="101" name="Obrázek 100">
          <a:extLst>
            <a:ext uri="{FF2B5EF4-FFF2-40B4-BE49-F238E27FC236}">
              <a16:creationId xmlns:a16="http://schemas.microsoft.com/office/drawing/2014/main" id="{B3A20FFC-7D0A-8045-876D-122D0FAE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90625" y="145815050"/>
          <a:ext cx="1028572" cy="884125"/>
        </a:xfrm>
        <a:prstGeom prst="rect">
          <a:avLst/>
        </a:prstGeom>
      </xdr:spPr>
    </xdr:pic>
    <xdr:clientData/>
  </xdr:twoCellAnchor>
  <xdr:oneCellAnchor>
    <xdr:from>
      <xdr:col>1</xdr:col>
      <xdr:colOff>1477818</xdr:colOff>
      <xdr:row>621</xdr:row>
      <xdr:rowOff>161925</xdr:rowOff>
    </xdr:from>
    <xdr:ext cx="514262" cy="483520"/>
    <xdr:pic>
      <xdr:nvPicPr>
        <xdr:cNvPr id="107" name="Picture 12">
          <a:extLst>
            <a:ext uri="{FF2B5EF4-FFF2-40B4-BE49-F238E27FC236}">
              <a16:creationId xmlns:a16="http://schemas.microsoft.com/office/drawing/2014/main" id="{85D46D5E-8B95-0F44-BF7B-6E412E6F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 bwMode="auto">
        <a:xfrm>
          <a:off x="1674091" y="105837470"/>
          <a:ext cx="514262" cy="4835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990602</xdr:colOff>
      <xdr:row>769</xdr:row>
      <xdr:rowOff>19050</xdr:rowOff>
    </xdr:from>
    <xdr:ext cx="973776" cy="792000"/>
    <xdr:pic>
      <xdr:nvPicPr>
        <xdr:cNvPr id="2" name="image339.jpeg">
          <a:extLst>
            <a:ext uri="{FF2B5EF4-FFF2-40B4-BE49-F238E27FC236}">
              <a16:creationId xmlns:a16="http://schemas.microsoft.com/office/drawing/2014/main" id="{4FB4CEFE-1DDF-4275-891E-13E18F72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7" y="136359900"/>
          <a:ext cx="973776" cy="792000"/>
        </a:xfrm>
        <a:prstGeom prst="rect">
          <a:avLst/>
        </a:prstGeom>
      </xdr:spPr>
    </xdr:pic>
    <xdr:clientData/>
  </xdr:oneCellAnchor>
  <xdr:oneCellAnchor>
    <xdr:from>
      <xdr:col>1</xdr:col>
      <xdr:colOff>923925</xdr:colOff>
      <xdr:row>778</xdr:row>
      <xdr:rowOff>28575</xdr:rowOff>
    </xdr:from>
    <xdr:ext cx="1120757" cy="792000"/>
    <xdr:pic>
      <xdr:nvPicPr>
        <xdr:cNvPr id="3" name="image341.jpeg">
          <a:extLst>
            <a:ext uri="{FF2B5EF4-FFF2-40B4-BE49-F238E27FC236}">
              <a16:creationId xmlns:a16="http://schemas.microsoft.com/office/drawing/2014/main" id="{39EABA01-CB6D-4093-B0C9-2A0480189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37883900"/>
          <a:ext cx="1120757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53</xdr:row>
      <xdr:rowOff>76200</xdr:rowOff>
    </xdr:from>
    <xdr:to>
      <xdr:col>1</xdr:col>
      <xdr:colOff>2084729</xdr:colOff>
      <xdr:row>59</xdr:row>
      <xdr:rowOff>114698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2405FB0-B1B8-4DEE-A5D4-001EFBCA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76225" y="9401175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4</xdr:col>
      <xdr:colOff>828675</xdr:colOff>
      <xdr:row>53</xdr:row>
      <xdr:rowOff>133350</xdr:rowOff>
    </xdr:from>
    <xdr:to>
      <xdr:col>5</xdr:col>
      <xdr:colOff>1016841</xdr:colOff>
      <xdr:row>59</xdr:row>
      <xdr:rowOff>66876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7B7D775-1388-446B-B764-BBD498422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172200" y="9458325"/>
          <a:ext cx="1235916" cy="1019376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330</xdr:row>
      <xdr:rowOff>57150</xdr:rowOff>
    </xdr:from>
    <xdr:to>
      <xdr:col>1</xdr:col>
      <xdr:colOff>2208997</xdr:colOff>
      <xdr:row>337</xdr:row>
      <xdr:rowOff>50325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D6296C8-0487-40C1-920A-87A16EAD1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BEBA8EAE-BF5A-486C-A8C5-ECC9F3942E4B}">
              <a14:imgProps xmlns:a14="http://schemas.microsoft.com/office/drawing/2010/main">
                <a14:imgLayer r:embed="rId56">
                  <a14:imgEffect>
                    <a14:saturation sat="4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0" y="58197750"/>
          <a:ext cx="1399372" cy="1260000"/>
        </a:xfrm>
        <a:prstGeom prst="rect">
          <a:avLst/>
        </a:prstGeom>
        <a:noFill/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847726</xdr:colOff>
      <xdr:row>520</xdr:row>
      <xdr:rowOff>142875</xdr:rowOff>
    </xdr:from>
    <xdr:to>
      <xdr:col>1</xdr:col>
      <xdr:colOff>2124267</xdr:colOff>
      <xdr:row>528</xdr:row>
      <xdr:rowOff>135075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A73406E-7A10-4655-9116-FF47CE05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09651" y="92211525"/>
          <a:ext cx="1276541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563</xdr:row>
      <xdr:rowOff>47625</xdr:rowOff>
    </xdr:from>
    <xdr:to>
      <xdr:col>1</xdr:col>
      <xdr:colOff>2291664</xdr:colOff>
      <xdr:row>569</xdr:row>
      <xdr:rowOff>77775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AEFC4DBA-1E06-4DA3-8F1D-C9C71143B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66775" y="99726750"/>
          <a:ext cx="1586814" cy="11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619124</xdr:colOff>
      <xdr:row>548</xdr:row>
      <xdr:rowOff>28575</xdr:rowOff>
    </xdr:from>
    <xdr:to>
      <xdr:col>1</xdr:col>
      <xdr:colOff>2200495</xdr:colOff>
      <xdr:row>556</xdr:row>
      <xdr:rowOff>85935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2C41A658-E77A-420C-B084-DF4BD456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81049" y="97050225"/>
          <a:ext cx="1581371" cy="150516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580</xdr:row>
      <xdr:rowOff>57150</xdr:rowOff>
    </xdr:from>
    <xdr:to>
      <xdr:col>1</xdr:col>
      <xdr:colOff>2324349</xdr:colOff>
      <xdr:row>586</xdr:row>
      <xdr:rowOff>119692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2C1BD24E-18A8-48A8-861C-8D68C5D0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38200" y="102755700"/>
          <a:ext cx="1648074" cy="1148392"/>
        </a:xfrm>
        <a:prstGeom prst="rect">
          <a:avLst/>
        </a:prstGeom>
      </xdr:spPr>
    </xdr:pic>
    <xdr:clientData/>
  </xdr:twoCellAnchor>
  <xdr:oneCellAnchor>
    <xdr:from>
      <xdr:col>1</xdr:col>
      <xdr:colOff>1049808</xdr:colOff>
      <xdr:row>761</xdr:row>
      <xdr:rowOff>170764</xdr:rowOff>
    </xdr:from>
    <xdr:ext cx="690963" cy="504000"/>
    <xdr:pic>
      <xdr:nvPicPr>
        <xdr:cNvPr id="15" name="Obrázek 14">
          <a:extLst>
            <a:ext uri="{FF2B5EF4-FFF2-40B4-BE49-F238E27FC236}">
              <a16:creationId xmlns:a16="http://schemas.microsoft.com/office/drawing/2014/main" id="{620C821E-1057-47FD-B4D2-46C134503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1733" y="135178114"/>
          <a:ext cx="690963" cy="504000"/>
        </a:xfrm>
        <a:prstGeom prst="rect">
          <a:avLst/>
        </a:prstGeom>
      </xdr:spPr>
    </xdr:pic>
    <xdr:clientData/>
  </xdr:oneCellAnchor>
  <xdr:twoCellAnchor editAs="oneCell">
    <xdr:from>
      <xdr:col>1</xdr:col>
      <xdr:colOff>1038225</xdr:colOff>
      <xdr:row>793</xdr:row>
      <xdr:rowOff>156233</xdr:rowOff>
    </xdr:from>
    <xdr:to>
      <xdr:col>1</xdr:col>
      <xdr:colOff>1937338</xdr:colOff>
      <xdr:row>798</xdr:row>
      <xdr:rowOff>114300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148DC2FA-6FE0-4090-9DBA-3BE0706F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200150" y="140259458"/>
          <a:ext cx="899113" cy="862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2</xdr:row>
      <xdr:rowOff>57150</xdr:rowOff>
    </xdr:from>
    <xdr:to>
      <xdr:col>7</xdr:col>
      <xdr:colOff>493767</xdr:colOff>
      <xdr:row>4</xdr:row>
      <xdr:rowOff>165521</xdr:rowOff>
    </xdr:to>
    <xdr:pic>
      <xdr:nvPicPr>
        <xdr:cNvPr id="3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81850" y="495300"/>
          <a:ext cx="474717" cy="47032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1038225</xdr:colOff>
      <xdr:row>135</xdr:row>
      <xdr:rowOff>66675</xdr:rowOff>
    </xdr:from>
    <xdr:to>
      <xdr:col>1</xdr:col>
      <xdr:colOff>1956590</xdr:colOff>
      <xdr:row>139</xdr:row>
      <xdr:rowOff>42301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9F02BD1-776C-4D5C-9D34-3B6E02EC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0150" y="23307675"/>
          <a:ext cx="918365" cy="6995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1152525</xdr:colOff>
      <xdr:row>145</xdr:row>
      <xdr:rowOff>28575</xdr:rowOff>
    </xdr:from>
    <xdr:to>
      <xdr:col>1</xdr:col>
      <xdr:colOff>1922808</xdr:colOff>
      <xdr:row>148</xdr:row>
      <xdr:rowOff>89772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E7DE50AD-54CC-4229-888A-19ED547645EC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4450" y="25079325"/>
          <a:ext cx="770283" cy="6041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1188341</xdr:colOff>
      <xdr:row>153</xdr:row>
      <xdr:rowOff>152400</xdr:rowOff>
    </xdr:from>
    <xdr:to>
      <xdr:col>1</xdr:col>
      <xdr:colOff>1818295</xdr:colOff>
      <xdr:row>157</xdr:row>
      <xdr:rowOff>144251</xdr:rowOff>
    </xdr:to>
    <xdr:pic>
      <xdr:nvPicPr>
        <xdr:cNvPr id="44" name="Obrázek 29">
          <a:extLst>
            <a:ext uri="{FF2B5EF4-FFF2-40B4-BE49-F238E27FC236}">
              <a16:creationId xmlns:a16="http://schemas.microsoft.com/office/drawing/2014/main" id="{56AE51FC-1D0A-4D7B-A7F0-E3AF5E38F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266" y="26650950"/>
          <a:ext cx="629954" cy="71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1114424</xdr:colOff>
      <xdr:row>186</xdr:row>
      <xdr:rowOff>6417</xdr:rowOff>
    </xdr:from>
    <xdr:to>
      <xdr:col>1</xdr:col>
      <xdr:colOff>1974601</xdr:colOff>
      <xdr:row>190</xdr:row>
      <xdr:rowOff>132614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49463F05-CF02-4A6E-A445-93B415D64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6349" y="34467867"/>
          <a:ext cx="860177" cy="850097"/>
        </a:xfrm>
        <a:prstGeom prst="rect">
          <a:avLst/>
        </a:prstGeom>
      </xdr:spPr>
    </xdr:pic>
    <xdr:clientData/>
  </xdr:twoCellAnchor>
  <xdr:twoCellAnchor editAs="oneCell">
    <xdr:from>
      <xdr:col>1</xdr:col>
      <xdr:colOff>987665</xdr:colOff>
      <xdr:row>197</xdr:row>
      <xdr:rowOff>134081</xdr:rowOff>
    </xdr:from>
    <xdr:to>
      <xdr:col>1</xdr:col>
      <xdr:colOff>1980462</xdr:colOff>
      <xdr:row>203</xdr:row>
      <xdr:rowOff>28079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43B3569F-B44C-4FE8-B24C-1AAD4EFB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90" y="36586256"/>
          <a:ext cx="992797" cy="979848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175</xdr:row>
      <xdr:rowOff>38842</xdr:rowOff>
    </xdr:from>
    <xdr:to>
      <xdr:col>1</xdr:col>
      <xdr:colOff>1901333</xdr:colOff>
      <xdr:row>179</xdr:row>
      <xdr:rowOff>112108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6992784A-DD03-4234-98FE-9C82F4A5A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32509567"/>
          <a:ext cx="805958" cy="797166"/>
        </a:xfrm>
        <a:prstGeom prst="rect">
          <a:avLst/>
        </a:prstGeom>
      </xdr:spPr>
    </xdr:pic>
    <xdr:clientData/>
  </xdr:twoCellAnchor>
  <xdr:twoCellAnchor>
    <xdr:from>
      <xdr:col>1</xdr:col>
      <xdr:colOff>2313838</xdr:colOff>
      <xdr:row>164</xdr:row>
      <xdr:rowOff>22719</xdr:rowOff>
    </xdr:from>
    <xdr:to>
      <xdr:col>1</xdr:col>
      <xdr:colOff>2688977</xdr:colOff>
      <xdr:row>166</xdr:row>
      <xdr:rowOff>82067</xdr:rowOff>
    </xdr:to>
    <xdr:pic>
      <xdr:nvPicPr>
        <xdr:cNvPr id="48" name="Obrázek 16">
          <a:extLst>
            <a:ext uri="{FF2B5EF4-FFF2-40B4-BE49-F238E27FC236}">
              <a16:creationId xmlns:a16="http://schemas.microsoft.com/office/drawing/2014/main" id="{CBA65315-4522-4064-B1AA-A232E7D2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5763" y="2851199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1208938</xdr:colOff>
      <xdr:row>166</xdr:row>
      <xdr:rowOff>175119</xdr:rowOff>
    </xdr:from>
    <xdr:to>
      <xdr:col>1</xdr:col>
      <xdr:colOff>1917872</xdr:colOff>
      <xdr:row>169</xdr:row>
      <xdr:rowOff>172194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308E7477-567E-4BC4-9CEE-A56275ADF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0863" y="30007419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179817</xdr:colOff>
      <xdr:row>167</xdr:row>
      <xdr:rowOff>23253</xdr:rowOff>
    </xdr:from>
    <xdr:to>
      <xdr:col>4</xdr:col>
      <xdr:colOff>888751</xdr:colOff>
      <xdr:row>170</xdr:row>
      <xdr:rowOff>20328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9C0EAF96-4B25-4514-942F-105B1189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151867" y="30036528"/>
          <a:ext cx="708934" cy="54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266941</xdr:colOff>
      <xdr:row>160</xdr:row>
      <xdr:rowOff>38100</xdr:rowOff>
    </xdr:from>
    <xdr:to>
      <xdr:col>4</xdr:col>
      <xdr:colOff>742211</xdr:colOff>
      <xdr:row>163</xdr:row>
      <xdr:rowOff>35175</xdr:rowOff>
    </xdr:to>
    <xdr:pic>
      <xdr:nvPicPr>
        <xdr:cNvPr id="51" name="Obrázek 29">
          <a:extLst>
            <a:ext uri="{FF2B5EF4-FFF2-40B4-BE49-F238E27FC236}">
              <a16:creationId xmlns:a16="http://schemas.microsoft.com/office/drawing/2014/main" id="{D5A4B9FD-02ED-453B-8507-D6F1DD46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238991" y="28784550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243199</xdr:colOff>
      <xdr:row>163</xdr:row>
      <xdr:rowOff>133350</xdr:rowOff>
    </xdr:from>
    <xdr:to>
      <xdr:col>4</xdr:col>
      <xdr:colOff>789838</xdr:colOff>
      <xdr:row>166</xdr:row>
      <xdr:rowOff>130425</xdr:rowOff>
    </xdr:to>
    <xdr:pic>
      <xdr:nvPicPr>
        <xdr:cNvPr id="52" name="Obrázek 30">
          <a:extLst>
            <a:ext uri="{FF2B5EF4-FFF2-40B4-BE49-F238E27FC236}">
              <a16:creationId xmlns:a16="http://schemas.microsoft.com/office/drawing/2014/main" id="{F872123C-5364-4273-97A2-71AEE0871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5215249" y="29422725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75463</xdr:colOff>
      <xdr:row>164</xdr:row>
      <xdr:rowOff>41769</xdr:rowOff>
    </xdr:from>
    <xdr:to>
      <xdr:col>3</xdr:col>
      <xdr:colOff>450602</xdr:colOff>
      <xdr:row>166</xdr:row>
      <xdr:rowOff>101117</xdr:rowOff>
    </xdr:to>
    <xdr:pic>
      <xdr:nvPicPr>
        <xdr:cNvPr id="53" name="Obrázek 16">
          <a:extLst>
            <a:ext uri="{FF2B5EF4-FFF2-40B4-BE49-F238E27FC236}">
              <a16:creationId xmlns:a16="http://schemas.microsoft.com/office/drawing/2014/main" id="{5783B5D2-55F4-42EC-AE2F-F649F4504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3138" y="28531044"/>
          <a:ext cx="375139" cy="42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1342289</xdr:colOff>
      <xdr:row>160</xdr:row>
      <xdr:rowOff>41769</xdr:rowOff>
    </xdr:from>
    <xdr:to>
      <xdr:col>1</xdr:col>
      <xdr:colOff>1817559</xdr:colOff>
      <xdr:row>163</xdr:row>
      <xdr:rowOff>38844</xdr:rowOff>
    </xdr:to>
    <xdr:pic>
      <xdr:nvPicPr>
        <xdr:cNvPr id="55" name="Obrázek 29">
          <a:extLst>
            <a:ext uri="{FF2B5EF4-FFF2-40B4-BE49-F238E27FC236}">
              <a16:creationId xmlns:a16="http://schemas.microsoft.com/office/drawing/2014/main" id="{BC1F0D86-87AF-41B7-8C71-1D8F6ADE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4214" y="28788219"/>
          <a:ext cx="47527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1332763</xdr:colOff>
      <xdr:row>163</xdr:row>
      <xdr:rowOff>117968</xdr:rowOff>
    </xdr:from>
    <xdr:to>
      <xdr:col>1</xdr:col>
      <xdr:colOff>1879402</xdr:colOff>
      <xdr:row>166</xdr:row>
      <xdr:rowOff>115043</xdr:rowOff>
    </xdr:to>
    <xdr:pic>
      <xdr:nvPicPr>
        <xdr:cNvPr id="56" name="Obrázek 30">
          <a:extLst>
            <a:ext uri="{FF2B5EF4-FFF2-40B4-BE49-F238E27FC236}">
              <a16:creationId xmlns:a16="http://schemas.microsoft.com/office/drawing/2014/main" id="{15836EF0-BCD5-4B37-8670-4236C767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4688" y="29407343"/>
          <a:ext cx="54663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809629</xdr:colOff>
      <xdr:row>116</xdr:row>
      <xdr:rowOff>150236</xdr:rowOff>
    </xdr:from>
    <xdr:to>
      <xdr:col>1</xdr:col>
      <xdr:colOff>2272717</xdr:colOff>
      <xdr:row>121</xdr:row>
      <xdr:rowOff>145361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9B49A356-444A-41BB-9FA8-0CE25ACBF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4" y="21400511"/>
          <a:ext cx="146308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10</xdr:row>
      <xdr:rowOff>47625</xdr:rowOff>
    </xdr:from>
    <xdr:to>
      <xdr:col>1</xdr:col>
      <xdr:colOff>2156401</xdr:colOff>
      <xdr:row>16</xdr:row>
      <xdr:rowOff>113775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B270434A-6ABA-422B-B27C-42D394A6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5" y="1933575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1057275</xdr:colOff>
      <xdr:row>43</xdr:row>
      <xdr:rowOff>152400</xdr:rowOff>
    </xdr:from>
    <xdr:to>
      <xdr:col>1</xdr:col>
      <xdr:colOff>1957275</xdr:colOff>
      <xdr:row>48</xdr:row>
      <xdr:rowOff>147525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CF11DD70-549C-4405-829E-814061596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8010525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1104902</xdr:colOff>
      <xdr:row>61</xdr:row>
      <xdr:rowOff>142875</xdr:rowOff>
    </xdr:from>
    <xdr:to>
      <xdr:col>1</xdr:col>
      <xdr:colOff>2000938</xdr:colOff>
      <xdr:row>66</xdr:row>
      <xdr:rowOff>138000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285735A9-A697-41DA-8CE4-7E01D155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827" y="11258550"/>
          <a:ext cx="89603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1095376</xdr:colOff>
      <xdr:row>52</xdr:row>
      <xdr:rowOff>161925</xdr:rowOff>
    </xdr:from>
    <xdr:to>
      <xdr:col>1</xdr:col>
      <xdr:colOff>1987481</xdr:colOff>
      <xdr:row>57</xdr:row>
      <xdr:rowOff>157050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DF7A94C-0967-4FAC-A536-6AD284EC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1" y="9648825"/>
          <a:ext cx="892105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70</xdr:row>
      <xdr:rowOff>133350</xdr:rowOff>
    </xdr:from>
    <xdr:to>
      <xdr:col>1</xdr:col>
      <xdr:colOff>1946519</xdr:colOff>
      <xdr:row>75</xdr:row>
      <xdr:rowOff>128475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7AACA5BF-748D-4C91-8AF9-4898F8E70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12877800"/>
          <a:ext cx="908294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22</xdr:row>
      <xdr:rowOff>38100</xdr:rowOff>
    </xdr:from>
    <xdr:to>
      <xdr:col>1</xdr:col>
      <xdr:colOff>2165926</xdr:colOff>
      <xdr:row>28</xdr:row>
      <xdr:rowOff>104250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8BF74DD2-93A0-4A39-91E2-00F42CB9E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0" y="4095750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33</xdr:row>
      <xdr:rowOff>114300</xdr:rowOff>
    </xdr:from>
    <xdr:to>
      <xdr:col>1</xdr:col>
      <xdr:colOff>2055750</xdr:colOff>
      <xdr:row>39</xdr:row>
      <xdr:rowOff>36450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B27C9237-B773-4794-B04E-B0EF4351A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6162675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1009650</xdr:colOff>
      <xdr:row>88</xdr:row>
      <xdr:rowOff>171450</xdr:rowOff>
    </xdr:from>
    <xdr:to>
      <xdr:col>1</xdr:col>
      <xdr:colOff>1955696</xdr:colOff>
      <xdr:row>93</xdr:row>
      <xdr:rowOff>166575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407F2124-AF50-405E-BAD7-5F8488B8E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16173450"/>
          <a:ext cx="94604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1028700</xdr:colOff>
      <xdr:row>79</xdr:row>
      <xdr:rowOff>161925</xdr:rowOff>
    </xdr:from>
    <xdr:to>
      <xdr:col>1</xdr:col>
      <xdr:colOff>1928700</xdr:colOff>
      <xdr:row>84</xdr:row>
      <xdr:rowOff>157050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02EDF8B0-F38D-4F49-9E27-75EDFBEF1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5" y="14535150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1028701</xdr:colOff>
      <xdr:row>97</xdr:row>
      <xdr:rowOff>133350</xdr:rowOff>
    </xdr:from>
    <xdr:to>
      <xdr:col>1</xdr:col>
      <xdr:colOff>1981194</xdr:colOff>
      <xdr:row>102</xdr:row>
      <xdr:rowOff>164475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id="{4161BD22-E478-48B4-AF42-6C4118FA4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6" y="17764125"/>
          <a:ext cx="952493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1066813</xdr:colOff>
      <xdr:row>107</xdr:row>
      <xdr:rowOff>104775</xdr:rowOff>
    </xdr:from>
    <xdr:to>
      <xdr:col>1</xdr:col>
      <xdr:colOff>2017051</xdr:colOff>
      <xdr:row>112</xdr:row>
      <xdr:rowOff>99900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B91FCF3A-C8EC-4B91-B356-A35684DD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38" y="19545300"/>
          <a:ext cx="950238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2781300</xdr:colOff>
      <xdr:row>162</xdr:row>
      <xdr:rowOff>38100</xdr:rowOff>
    </xdr:from>
    <xdr:to>
      <xdr:col>3</xdr:col>
      <xdr:colOff>41851</xdr:colOff>
      <xdr:row>168</xdr:row>
      <xdr:rowOff>104250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347C9C9A-40A5-460B-A88B-3C9355F5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225" y="28165425"/>
          <a:ext cx="135630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126</xdr:row>
      <xdr:rowOff>0</xdr:rowOff>
    </xdr:from>
    <xdr:to>
      <xdr:col>1</xdr:col>
      <xdr:colOff>2227860</xdr:colOff>
      <xdr:row>130</xdr:row>
      <xdr:rowOff>140100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5935B9B-5B28-4D71-9E8A-2C02338EE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00125" y="22821900"/>
          <a:ext cx="1389660" cy="86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28577</xdr:colOff>
      <xdr:row>2</xdr:row>
      <xdr:rowOff>1</xdr:rowOff>
    </xdr:from>
    <xdr:to>
      <xdr:col>7</xdr:col>
      <xdr:colOff>558663</xdr:colOff>
      <xdr:row>4</xdr:row>
      <xdr:rowOff>165652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43752" y="419101"/>
          <a:ext cx="530086" cy="527601"/>
        </a:xfrm>
        <a:prstGeom prst="rect">
          <a:avLst/>
        </a:prstGeom>
        <a:noFill/>
      </xdr:spPr>
    </xdr:pic>
    <xdr:clientData/>
  </xdr:twoCellAnchor>
  <xdr:oneCellAnchor>
    <xdr:from>
      <xdr:col>1</xdr:col>
      <xdr:colOff>1045265</xdr:colOff>
      <xdr:row>117</xdr:row>
      <xdr:rowOff>178904</xdr:rowOff>
    </xdr:from>
    <xdr:ext cx="981071" cy="1044000"/>
    <xdr:pic>
      <xdr:nvPicPr>
        <xdr:cNvPr id="13" name="Picture 5">
          <a:extLst>
            <a:ext uri="{FF2B5EF4-FFF2-40B4-BE49-F238E27FC236}">
              <a16:creationId xmlns:a16="http://schemas.microsoft.com/office/drawing/2014/main" id="{2BBC4E8A-DC47-43C7-8732-47F564E9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1207190" y="21410129"/>
          <a:ext cx="981071" cy="1044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742950</xdr:colOff>
      <xdr:row>36</xdr:row>
      <xdr:rowOff>66675</xdr:rowOff>
    </xdr:from>
    <xdr:to>
      <xdr:col>1</xdr:col>
      <xdr:colOff>2275949</xdr:colOff>
      <xdr:row>43</xdr:row>
      <xdr:rowOff>59850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8F324EAF-3594-4C80-A791-F61F834F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" y="6819900"/>
          <a:ext cx="1532999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49</xdr:row>
      <xdr:rowOff>85725</xdr:rowOff>
    </xdr:from>
    <xdr:to>
      <xdr:col>1</xdr:col>
      <xdr:colOff>2346596</xdr:colOff>
      <xdr:row>56</xdr:row>
      <xdr:rowOff>78900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E6D36B23-C08C-45FA-A7AD-1435B781B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9191625"/>
          <a:ext cx="182272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74</xdr:row>
      <xdr:rowOff>57150</xdr:rowOff>
    </xdr:from>
    <xdr:to>
      <xdr:col>1</xdr:col>
      <xdr:colOff>2018654</xdr:colOff>
      <xdr:row>78</xdr:row>
      <xdr:rowOff>125250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1A748311-4915-4B6D-9084-09078DE15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6" y="1368742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962026</xdr:colOff>
      <xdr:row>83</xdr:row>
      <xdr:rowOff>47625</xdr:rowOff>
    </xdr:from>
    <xdr:to>
      <xdr:col>1</xdr:col>
      <xdr:colOff>2028179</xdr:colOff>
      <xdr:row>87</xdr:row>
      <xdr:rowOff>115725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57BFAD70-D4F2-482C-B4E5-3727D34A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3951" y="15306675"/>
          <a:ext cx="1066153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762017</xdr:colOff>
      <xdr:row>92</xdr:row>
      <xdr:rowOff>28575</xdr:rowOff>
    </xdr:from>
    <xdr:to>
      <xdr:col>1</xdr:col>
      <xdr:colOff>2125740</xdr:colOff>
      <xdr:row>99</xdr:row>
      <xdr:rowOff>21750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4E71F500-F586-4811-99E8-6A0CCF17A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42" y="16735425"/>
          <a:ext cx="1363723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952504</xdr:colOff>
      <xdr:row>103</xdr:row>
      <xdr:rowOff>161925</xdr:rowOff>
    </xdr:from>
    <xdr:to>
      <xdr:col>1</xdr:col>
      <xdr:colOff>2121270</xdr:colOff>
      <xdr:row>109</xdr:row>
      <xdr:rowOff>156075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688D2DB7-550B-4115-A001-16449ADDE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4429" y="18859500"/>
          <a:ext cx="116876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62</xdr:row>
      <xdr:rowOff>19050</xdr:rowOff>
    </xdr:from>
    <xdr:to>
      <xdr:col>1</xdr:col>
      <xdr:colOff>2432321</xdr:colOff>
      <xdr:row>69</xdr:row>
      <xdr:rowOff>12225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FBA5C970-1FA3-490D-9B23-43DC276FC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1525" y="11296650"/>
          <a:ext cx="1822721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657300</xdr:colOff>
      <xdr:row>10</xdr:row>
      <xdr:rowOff>76200</xdr:rowOff>
    </xdr:from>
    <xdr:to>
      <xdr:col>1</xdr:col>
      <xdr:colOff>2381325</xdr:colOff>
      <xdr:row>17</xdr:row>
      <xdr:rowOff>15196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C82D23E-87F4-4637-A624-B9C03AA9C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9225" y="1943100"/>
          <a:ext cx="1724025" cy="1205821"/>
        </a:xfrm>
        <a:prstGeom prst="rect">
          <a:avLst/>
        </a:prstGeom>
      </xdr:spPr>
    </xdr:pic>
    <xdr:clientData/>
  </xdr:twoCellAnchor>
  <xdr:twoCellAnchor editAs="oneCell">
    <xdr:from>
      <xdr:col>1</xdr:col>
      <xdr:colOff>654051</xdr:colOff>
      <xdr:row>22</xdr:row>
      <xdr:rowOff>104601</xdr:rowOff>
    </xdr:from>
    <xdr:to>
      <xdr:col>1</xdr:col>
      <xdr:colOff>2442389</xdr:colOff>
      <xdr:row>29</xdr:row>
      <xdr:rowOff>171276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72D132E-AEF9-4D6F-AF04-458CD2E3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5976" y="4143201"/>
          <a:ext cx="1788338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138</xdr:row>
      <xdr:rowOff>11772</xdr:rowOff>
    </xdr:from>
    <xdr:to>
      <xdr:col>1</xdr:col>
      <xdr:colOff>1952625</xdr:colOff>
      <xdr:row>142</xdr:row>
      <xdr:rowOff>120079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FD3D4FD-3497-453A-A0C9-231EF34F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0150" y="25043472"/>
          <a:ext cx="914400" cy="83220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1238017</xdr:colOff>
      <xdr:row>128</xdr:row>
      <xdr:rowOff>161925</xdr:rowOff>
    </xdr:from>
    <xdr:to>
      <xdr:col>1</xdr:col>
      <xdr:colOff>1787895</xdr:colOff>
      <xdr:row>134</xdr:row>
      <xdr:rowOff>156075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E40EBA7-A302-42EA-9B8A-85FD78902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9942" y="23383875"/>
          <a:ext cx="549878" cy="108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</xdr:colOff>
      <xdr:row>2</xdr:row>
      <xdr:rowOff>1</xdr:rowOff>
    </xdr:from>
    <xdr:to>
      <xdr:col>7</xdr:col>
      <xdr:colOff>530088</xdr:colOff>
      <xdr:row>4</xdr:row>
      <xdr:rowOff>165652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896102" y="361951"/>
          <a:ext cx="530086" cy="527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464654</xdr:colOff>
      <xdr:row>10</xdr:row>
      <xdr:rowOff>26504</xdr:rowOff>
    </xdr:from>
    <xdr:to>
      <xdr:col>1</xdr:col>
      <xdr:colOff>1931502</xdr:colOff>
      <xdr:row>16</xdr:row>
      <xdr:rowOff>109635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DFB712B0-016C-434E-B18A-FE8B068BF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655154" y="1855304"/>
          <a:ext cx="1466848" cy="114993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852737</xdr:colOff>
      <xdr:row>18</xdr:row>
      <xdr:rowOff>133350</xdr:rowOff>
    </xdr:from>
    <xdr:to>
      <xdr:col>1</xdr:col>
      <xdr:colOff>1421378</xdr:colOff>
      <xdr:row>26</xdr:row>
      <xdr:rowOff>75787</xdr:rowOff>
    </xdr:to>
    <xdr:pic>
      <xdr:nvPicPr>
        <xdr:cNvPr id="10" name="Obrázek 9" descr="UNI 100 5000ml.jpg">
          <a:extLst>
            <a:ext uri="{FF2B5EF4-FFF2-40B4-BE49-F238E27FC236}">
              <a16:creationId xmlns:a16="http://schemas.microsoft.com/office/drawing/2014/main" id="{6BBAA000-9FB0-CD41-BB5E-D330886EE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1043237" y="3384550"/>
          <a:ext cx="568641" cy="1364837"/>
        </a:xfrm>
        <a:prstGeom prst="rect">
          <a:avLst/>
        </a:prstGeom>
      </xdr:spPr>
    </xdr:pic>
    <xdr:clientData/>
  </xdr:twoCellAnchor>
  <xdr:twoCellAnchor editAs="oneCell">
    <xdr:from>
      <xdr:col>1</xdr:col>
      <xdr:colOff>597177</xdr:colOff>
      <xdr:row>34</xdr:row>
      <xdr:rowOff>51352</xdr:rowOff>
    </xdr:from>
    <xdr:to>
      <xdr:col>1</xdr:col>
      <xdr:colOff>1692551</xdr:colOff>
      <xdr:row>42</xdr:row>
      <xdr:rowOff>28031</xdr:rowOff>
    </xdr:to>
    <xdr:pic>
      <xdr:nvPicPr>
        <xdr:cNvPr id="11" name="Obrázek 10" descr="WDF 05 250ml.jpg">
          <a:extLst>
            <a:ext uri="{FF2B5EF4-FFF2-40B4-BE49-F238E27FC236}">
              <a16:creationId xmlns:a16="http://schemas.microsoft.com/office/drawing/2014/main" id="{C0192AC2-AFA7-3648-9814-102274A3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787677" y="6147352"/>
          <a:ext cx="1095374" cy="139907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48</xdr:row>
      <xdr:rowOff>158612</xdr:rowOff>
    </xdr:from>
    <xdr:to>
      <xdr:col>1</xdr:col>
      <xdr:colOff>2133600</xdr:colOff>
      <xdr:row>55</xdr:row>
      <xdr:rowOff>42656</xdr:rowOff>
    </xdr:to>
    <xdr:pic>
      <xdr:nvPicPr>
        <xdr:cNvPr id="12" name="Obrázek 11" descr="all.jpg">
          <a:extLst>
            <a:ext uri="{FF2B5EF4-FFF2-40B4-BE49-F238E27FC236}">
              <a16:creationId xmlns:a16="http://schemas.microsoft.com/office/drawing/2014/main" id="{1B7198E3-3509-8844-B5FB-41ABDB2F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495300" y="8743812"/>
          <a:ext cx="1828800" cy="1128644"/>
        </a:xfrm>
        <a:prstGeom prst="rect">
          <a:avLst/>
        </a:prstGeom>
      </xdr:spPr>
    </xdr:pic>
    <xdr:clientData/>
  </xdr:twoCellAnchor>
  <xdr:twoCellAnchor editAs="oneCell">
    <xdr:from>
      <xdr:col>1</xdr:col>
      <xdr:colOff>605149</xdr:colOff>
      <xdr:row>86</xdr:row>
      <xdr:rowOff>19049</xdr:rowOff>
    </xdr:from>
    <xdr:to>
      <xdr:col>1</xdr:col>
      <xdr:colOff>1621972</xdr:colOff>
      <xdr:row>97</xdr:row>
      <xdr:rowOff>24019</xdr:rowOff>
    </xdr:to>
    <xdr:pic>
      <xdr:nvPicPr>
        <xdr:cNvPr id="14" name="Obrázek 13" descr="AQUAMAX.jpg">
          <a:extLst>
            <a:ext uri="{FF2B5EF4-FFF2-40B4-BE49-F238E27FC236}">
              <a16:creationId xmlns:a16="http://schemas.microsoft.com/office/drawing/2014/main" id="{F80E7496-006A-D846-A2CC-D8806D561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776599" y="15373349"/>
          <a:ext cx="1016823" cy="196077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781047</xdr:colOff>
      <xdr:row>75</xdr:row>
      <xdr:rowOff>171450</xdr:rowOff>
    </xdr:from>
    <xdr:to>
      <xdr:col>1</xdr:col>
      <xdr:colOff>1571625</xdr:colOff>
      <xdr:row>80</xdr:row>
      <xdr:rowOff>166575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3D41F663-968D-294B-969C-1B6B53AC2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47" y="13557250"/>
          <a:ext cx="790578" cy="8841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85732</xdr:colOff>
      <xdr:row>102</xdr:row>
      <xdr:rowOff>9525</xdr:rowOff>
    </xdr:from>
    <xdr:to>
      <xdr:col>1</xdr:col>
      <xdr:colOff>1211081</xdr:colOff>
      <xdr:row>106</xdr:row>
      <xdr:rowOff>149625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85054185-7FA7-2A44-84CC-5A0A0F1F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82" y="18208625"/>
          <a:ext cx="1125349" cy="8513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771565</xdr:colOff>
      <xdr:row>110</xdr:row>
      <xdr:rowOff>38100</xdr:rowOff>
    </xdr:from>
    <xdr:to>
      <xdr:col>1</xdr:col>
      <xdr:colOff>1563399</xdr:colOff>
      <xdr:row>114</xdr:row>
      <xdr:rowOff>142200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3A810E63-0E55-EB45-8819-D78456538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65" y="19469100"/>
          <a:ext cx="791834" cy="81530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118</xdr:row>
      <xdr:rowOff>38100</xdr:rowOff>
    </xdr:from>
    <xdr:to>
      <xdr:col>1</xdr:col>
      <xdr:colOff>1623065</xdr:colOff>
      <xdr:row>122</xdr:row>
      <xdr:rowOff>142200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4AA7F2A0-A741-F742-9939-36E5DA499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20891500"/>
          <a:ext cx="927740" cy="81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247657</xdr:colOff>
      <xdr:row>126</xdr:row>
      <xdr:rowOff>104775</xdr:rowOff>
    </xdr:from>
    <xdr:to>
      <xdr:col>1</xdr:col>
      <xdr:colOff>2143660</xdr:colOff>
      <xdr:row>130</xdr:row>
      <xdr:rowOff>28875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98E0872D-167A-5A41-AC7B-92DEB78E4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7" y="22380575"/>
          <a:ext cx="1896003" cy="6353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771605</xdr:colOff>
      <xdr:row>134</xdr:row>
      <xdr:rowOff>9525</xdr:rowOff>
    </xdr:from>
    <xdr:to>
      <xdr:col>1</xdr:col>
      <xdr:colOff>1544296</xdr:colOff>
      <xdr:row>139</xdr:row>
      <xdr:rowOff>148650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7EA9F851-4892-F742-B699-70C7B5C8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105" y="23707725"/>
          <a:ext cx="772691" cy="1028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1019211</xdr:colOff>
      <xdr:row>142</xdr:row>
      <xdr:rowOff>180974</xdr:rowOff>
    </xdr:from>
    <xdr:to>
      <xdr:col>1</xdr:col>
      <xdr:colOff>1344838</xdr:colOff>
      <xdr:row>148</xdr:row>
      <xdr:rowOff>139124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184FB010-77FD-4E4E-B2A3-55D9AAC6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711" y="25301574"/>
          <a:ext cx="325627" cy="102495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152</xdr:row>
      <xdr:rowOff>0</xdr:rowOff>
    </xdr:from>
    <xdr:to>
      <xdr:col>1</xdr:col>
      <xdr:colOff>2110876</xdr:colOff>
      <xdr:row>157</xdr:row>
      <xdr:rowOff>139125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657DCEB-7A5E-7345-BA73-C5B0A2DB7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8498800"/>
          <a:ext cx="1872751" cy="1028125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1301750</xdr:colOff>
      <xdr:row>101</xdr:row>
      <xdr:rowOff>139700</xdr:rowOff>
    </xdr:from>
    <xdr:to>
      <xdr:col>1</xdr:col>
      <xdr:colOff>1994750</xdr:colOff>
      <xdr:row>106</xdr:row>
      <xdr:rowOff>153307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B011CB-97C6-451A-A3A2-62DCFF98616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473200" y="18161000"/>
          <a:ext cx="693000" cy="90260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600075</xdr:colOff>
      <xdr:row>63</xdr:row>
      <xdr:rowOff>152400</xdr:rowOff>
    </xdr:from>
    <xdr:to>
      <xdr:col>1</xdr:col>
      <xdr:colOff>1714656</xdr:colOff>
      <xdr:row>70</xdr:row>
      <xdr:rowOff>152577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CF7A122-6BD1-49C8-AE5A-06FD3C67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2000" y="11610975"/>
          <a:ext cx="1114581" cy="126700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64307</xdr:colOff>
      <xdr:row>1</xdr:row>
      <xdr:rowOff>95249</xdr:rowOff>
    </xdr:from>
    <xdr:to>
      <xdr:col>15</xdr:col>
      <xdr:colOff>588184</xdr:colOff>
      <xdr:row>3</xdr:row>
      <xdr:rowOff>266700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856132" y="276224"/>
          <a:ext cx="609602" cy="6096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621649</xdr:colOff>
      <xdr:row>26</xdr:row>
      <xdr:rowOff>47625</xdr:rowOff>
    </xdr:from>
    <xdr:to>
      <xdr:col>1</xdr:col>
      <xdr:colOff>1997766</xdr:colOff>
      <xdr:row>31</xdr:row>
      <xdr:rowOff>127386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0FBB871-17AA-4871-9E41-DB1C6E43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574" y="5219700"/>
          <a:ext cx="1376117" cy="98463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95250</xdr:rowOff>
    </xdr:from>
    <xdr:to>
      <xdr:col>1</xdr:col>
      <xdr:colOff>2400300</xdr:colOff>
      <xdr:row>18</xdr:row>
      <xdr:rowOff>84371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2213CD0-FAD5-4014-A101-7C4006828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5" y="2190750"/>
          <a:ext cx="2133600" cy="161789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74295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3438525"/>
          <a:ext cx="0" cy="493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28</xdr:row>
      <xdr:rowOff>0</xdr:rowOff>
    </xdr:from>
    <xdr:to>
      <xdr:col>1</xdr:col>
      <xdr:colOff>971550</xdr:colOff>
      <xdr:row>29</xdr:row>
      <xdr:rowOff>163665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3475" y="5124450"/>
          <a:ext cx="0" cy="344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18677</xdr:colOff>
      <xdr:row>2</xdr:row>
      <xdr:rowOff>15240</xdr:rowOff>
    </xdr:from>
    <xdr:to>
      <xdr:col>7</xdr:col>
      <xdr:colOff>493394</xdr:colOff>
      <xdr:row>4</xdr:row>
      <xdr:rowOff>124197</xdr:rowOff>
    </xdr:to>
    <xdr:pic>
      <xdr:nvPicPr>
        <xdr:cNvPr id="4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91002" y="434340"/>
          <a:ext cx="474717" cy="47090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11</xdr:row>
      <xdr:rowOff>0</xdr:rowOff>
    </xdr:from>
    <xdr:to>
      <xdr:col>1</xdr:col>
      <xdr:colOff>2300550</xdr:colOff>
      <xdr:row>21</xdr:row>
      <xdr:rowOff>93105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24C96D9-2D74-4F54-AF8C-509D008C3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47875"/>
          <a:ext cx="2262450" cy="1902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18</xdr:row>
      <xdr:rowOff>123825</xdr:rowOff>
    </xdr:from>
    <xdr:to>
      <xdr:col>1</xdr:col>
      <xdr:colOff>838200</xdr:colOff>
      <xdr:row>21</xdr:row>
      <xdr:rowOff>57150</xdr:rowOff>
    </xdr:to>
    <xdr:pic>
      <xdr:nvPicPr>
        <xdr:cNvPr id="2" name="Picture 6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36099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69</xdr:row>
      <xdr:rowOff>0</xdr:rowOff>
    </xdr:from>
    <xdr:to>
      <xdr:col>1</xdr:col>
      <xdr:colOff>971550</xdr:colOff>
      <xdr:row>70</xdr:row>
      <xdr:rowOff>159855</xdr:rowOff>
    </xdr:to>
    <xdr:pic>
      <xdr:nvPicPr>
        <xdr:cNvPr id="3" name="Picture 65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3475" y="13211175"/>
          <a:ext cx="0" cy="35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</xdr:row>
      <xdr:rowOff>66675</xdr:rowOff>
    </xdr:from>
    <xdr:to>
      <xdr:col>6</xdr:col>
      <xdr:colOff>493767</xdr:colOff>
      <xdr:row>4</xdr:row>
      <xdr:rowOff>160392</xdr:rowOff>
    </xdr:to>
    <xdr:pic>
      <xdr:nvPicPr>
        <xdr:cNvPr id="6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77100" y="485775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133350</xdr:colOff>
      <xdr:row>10</xdr:row>
      <xdr:rowOff>104775</xdr:rowOff>
    </xdr:from>
    <xdr:to>
      <xdr:col>1</xdr:col>
      <xdr:colOff>2344096</xdr:colOff>
      <xdr:row>17</xdr:row>
      <xdr:rowOff>162461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C07DD1C-9A1F-4BFD-B6AF-ABEE17B5C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" y="2057400"/>
          <a:ext cx="2210746" cy="139118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55</xdr:row>
      <xdr:rowOff>114300</xdr:rowOff>
    </xdr:from>
    <xdr:to>
      <xdr:col>1</xdr:col>
      <xdr:colOff>2277421</xdr:colOff>
      <xdr:row>62</xdr:row>
      <xdr:rowOff>171986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E48C33B-CCB6-49A1-A17A-725DB86D0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10639425"/>
          <a:ext cx="2210746" cy="139118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735445</xdr:colOff>
      <xdr:row>8</xdr:row>
      <xdr:rowOff>19050</xdr:rowOff>
    </xdr:from>
    <xdr:to>
      <xdr:col>1</xdr:col>
      <xdr:colOff>1688488</xdr:colOff>
      <xdr:row>13</xdr:row>
      <xdr:rowOff>158175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72F3D1F-99FA-489F-A1B6-0CC2D1B5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370" y="1409700"/>
          <a:ext cx="95304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609609</xdr:colOff>
      <xdr:row>15</xdr:row>
      <xdr:rowOff>19050</xdr:rowOff>
    </xdr:from>
    <xdr:to>
      <xdr:col>1</xdr:col>
      <xdr:colOff>1809825</xdr:colOff>
      <xdr:row>20</xdr:row>
      <xdr:rowOff>177225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DF7CA3B-D048-41B4-82CD-B6D412442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34" y="2590800"/>
          <a:ext cx="1200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22</xdr:row>
      <xdr:rowOff>19050</xdr:rowOff>
    </xdr:from>
    <xdr:to>
      <xdr:col>1</xdr:col>
      <xdr:colOff>1809766</xdr:colOff>
      <xdr:row>27</xdr:row>
      <xdr:rowOff>158175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E20C41F-E3D1-44B0-B027-AB2DB754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" y="3752850"/>
          <a:ext cx="121921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676277</xdr:colOff>
      <xdr:row>31</xdr:row>
      <xdr:rowOff>19050</xdr:rowOff>
    </xdr:from>
    <xdr:to>
      <xdr:col>1</xdr:col>
      <xdr:colOff>1709214</xdr:colOff>
      <xdr:row>36</xdr:row>
      <xdr:rowOff>158175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7884562-0176-47B6-A17B-459A32B4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2" y="5267325"/>
          <a:ext cx="103293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38</xdr:row>
      <xdr:rowOff>19050</xdr:rowOff>
    </xdr:from>
    <xdr:to>
      <xdr:col>1</xdr:col>
      <xdr:colOff>1738540</xdr:colOff>
      <xdr:row>43</xdr:row>
      <xdr:rowOff>158175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E93804F-C09B-47D2-88C4-266ED0F7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6477000"/>
          <a:ext cx="107179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771531</xdr:colOff>
      <xdr:row>45</xdr:row>
      <xdr:rowOff>28575</xdr:rowOff>
    </xdr:from>
    <xdr:to>
      <xdr:col>1</xdr:col>
      <xdr:colOff>1713176</xdr:colOff>
      <xdr:row>50</xdr:row>
      <xdr:rowOff>167700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1B6AF038-5868-4BED-8378-42B92302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6" y="7696200"/>
          <a:ext cx="941645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866785</xdr:colOff>
      <xdr:row>52</xdr:row>
      <xdr:rowOff>19050</xdr:rowOff>
    </xdr:from>
    <xdr:to>
      <xdr:col>1</xdr:col>
      <xdr:colOff>1699116</xdr:colOff>
      <xdr:row>57</xdr:row>
      <xdr:rowOff>158175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FE0953A-31B3-40DC-B3D3-40CFF37E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10" y="8953500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63</xdr:row>
      <xdr:rowOff>19049</xdr:rowOff>
    </xdr:from>
    <xdr:to>
      <xdr:col>1</xdr:col>
      <xdr:colOff>1745578</xdr:colOff>
      <xdr:row>68</xdr:row>
      <xdr:rowOff>158174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3C539A98-7DCA-4753-A52F-974ED2081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" y="11372849"/>
          <a:ext cx="1107403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771535</xdr:colOff>
      <xdr:row>70</xdr:row>
      <xdr:rowOff>19050</xdr:rowOff>
    </xdr:from>
    <xdr:to>
      <xdr:col>1</xdr:col>
      <xdr:colOff>1603866</xdr:colOff>
      <xdr:row>75</xdr:row>
      <xdr:rowOff>158175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13136360-A465-45A9-897D-AFA5D51D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60" y="12582525"/>
          <a:ext cx="832331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533404</xdr:colOff>
      <xdr:row>79</xdr:row>
      <xdr:rowOff>19050</xdr:rowOff>
    </xdr:from>
    <xdr:to>
      <xdr:col>1</xdr:col>
      <xdr:colOff>1764643</xdr:colOff>
      <xdr:row>84</xdr:row>
      <xdr:rowOff>158175</xdr:rowOff>
    </xdr:to>
    <xdr:pic>
      <xdr:nvPicPr>
        <xdr:cNvPr id="11" name="Obrázek 10" descr="072009N.PNG">
          <a:extLst>
            <a:ext uri="{FF2B5EF4-FFF2-40B4-BE49-F238E27FC236}">
              <a16:creationId xmlns:a16="http://schemas.microsoft.com/office/drawing/2014/main" id="{D8D7EFB8-FDF9-4CD7-BB60-9F73FF26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9" y="14097000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523879</xdr:colOff>
      <xdr:row>86</xdr:row>
      <xdr:rowOff>19050</xdr:rowOff>
    </xdr:from>
    <xdr:to>
      <xdr:col>1</xdr:col>
      <xdr:colOff>1755118</xdr:colOff>
      <xdr:row>91</xdr:row>
      <xdr:rowOff>158175</xdr:rowOff>
    </xdr:to>
    <xdr:pic>
      <xdr:nvPicPr>
        <xdr:cNvPr id="12" name="Obrázek 11" descr="072009N.PNG">
          <a:extLst>
            <a:ext uri="{FF2B5EF4-FFF2-40B4-BE49-F238E27FC236}">
              <a16:creationId xmlns:a16="http://schemas.microsoft.com/office/drawing/2014/main" id="{EA21256D-6B74-41E1-B537-3233252C1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4" y="15306675"/>
          <a:ext cx="123123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93</xdr:row>
      <xdr:rowOff>19050</xdr:rowOff>
    </xdr:from>
    <xdr:to>
      <xdr:col>1</xdr:col>
      <xdr:colOff>1737369</xdr:colOff>
      <xdr:row>98</xdr:row>
      <xdr:rowOff>158175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FA2678B1-1A37-44AE-9BCF-A56E20AA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" y="16516350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100</xdr:row>
      <xdr:rowOff>19050</xdr:rowOff>
    </xdr:from>
    <xdr:to>
      <xdr:col>1</xdr:col>
      <xdr:colOff>1727844</xdr:colOff>
      <xdr:row>105</xdr:row>
      <xdr:rowOff>158175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B3FBFF36-8FFF-4BC9-AB9E-97A5D766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7726025"/>
          <a:ext cx="1203969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109</xdr:row>
      <xdr:rowOff>19050</xdr:rowOff>
    </xdr:from>
    <xdr:to>
      <xdr:col>1</xdr:col>
      <xdr:colOff>1816107</xdr:colOff>
      <xdr:row>114</xdr:row>
      <xdr:rowOff>158175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A5CF923-29D1-4CEC-A41F-FAA44B710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9240500"/>
          <a:ext cx="1387482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438155</xdr:colOff>
      <xdr:row>116</xdr:row>
      <xdr:rowOff>19050</xdr:rowOff>
    </xdr:from>
    <xdr:to>
      <xdr:col>1</xdr:col>
      <xdr:colOff>1794913</xdr:colOff>
      <xdr:row>121</xdr:row>
      <xdr:rowOff>158175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F378232-C087-40C4-A358-116D695C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80" y="20507325"/>
          <a:ext cx="13567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476256</xdr:colOff>
      <xdr:row>124</xdr:row>
      <xdr:rowOff>19050</xdr:rowOff>
    </xdr:from>
    <xdr:to>
      <xdr:col>1</xdr:col>
      <xdr:colOff>1724796</xdr:colOff>
      <xdr:row>129</xdr:row>
      <xdr:rowOff>158175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3A597B8D-863A-4204-83DD-9C5614F46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81" y="22564725"/>
          <a:ext cx="124854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131</xdr:row>
      <xdr:rowOff>19050</xdr:rowOff>
    </xdr:from>
    <xdr:to>
      <xdr:col>1</xdr:col>
      <xdr:colOff>1619400</xdr:colOff>
      <xdr:row>136</xdr:row>
      <xdr:rowOff>158175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574DE5E7-99A8-4D00-9467-D6A4CCB6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25" y="23774400"/>
          <a:ext cx="104790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138</xdr:row>
      <xdr:rowOff>28575</xdr:rowOff>
    </xdr:from>
    <xdr:to>
      <xdr:col>1</xdr:col>
      <xdr:colOff>1601053</xdr:colOff>
      <xdr:row>143</xdr:row>
      <xdr:rowOff>166206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9BBAEF74-44E5-4462-88E5-DBBF6632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4375" y="24993600"/>
          <a:ext cx="1048603" cy="104250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514358</xdr:colOff>
      <xdr:row>145</xdr:row>
      <xdr:rowOff>19050</xdr:rowOff>
    </xdr:from>
    <xdr:to>
      <xdr:col>1</xdr:col>
      <xdr:colOff>1712334</xdr:colOff>
      <xdr:row>150</xdr:row>
      <xdr:rowOff>158175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75D40DB9-F08F-4DDE-A887-650C45D0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3" y="26193750"/>
          <a:ext cx="11979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514357</xdr:colOff>
      <xdr:row>152</xdr:row>
      <xdr:rowOff>19050</xdr:rowOff>
    </xdr:from>
    <xdr:to>
      <xdr:col>1</xdr:col>
      <xdr:colOff>1704595</xdr:colOff>
      <xdr:row>157</xdr:row>
      <xdr:rowOff>158175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9562DFC8-CAC5-42D8-8498-691668B5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82" y="27403425"/>
          <a:ext cx="119023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159</xdr:row>
      <xdr:rowOff>19050</xdr:rowOff>
    </xdr:from>
    <xdr:to>
      <xdr:col>1</xdr:col>
      <xdr:colOff>1717258</xdr:colOff>
      <xdr:row>164</xdr:row>
      <xdr:rowOff>158175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CF73A4B7-D60C-4238-A8FD-D3F850CF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6" y="28613100"/>
          <a:ext cx="1393407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166</xdr:row>
      <xdr:rowOff>19050</xdr:rowOff>
    </xdr:from>
    <xdr:to>
      <xdr:col>1</xdr:col>
      <xdr:colOff>1802808</xdr:colOff>
      <xdr:row>171</xdr:row>
      <xdr:rowOff>158175</xdr:rowOff>
    </xdr:to>
    <xdr:pic>
      <xdr:nvPicPr>
        <xdr:cNvPr id="23" name="Obrázek 22" descr="072018BN.PNG">
          <a:extLst>
            <a:ext uri="{FF2B5EF4-FFF2-40B4-BE49-F238E27FC236}">
              <a16:creationId xmlns:a16="http://schemas.microsoft.com/office/drawing/2014/main" id="{72BCB7A7-9680-4B4F-8B21-CF39599E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29822775"/>
          <a:ext cx="155515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173</xdr:row>
      <xdr:rowOff>19050</xdr:rowOff>
    </xdr:from>
    <xdr:to>
      <xdr:col>1</xdr:col>
      <xdr:colOff>1656788</xdr:colOff>
      <xdr:row>178</xdr:row>
      <xdr:rowOff>158175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3875C55F-AC24-40D4-BFFF-E58A65EC9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1032450"/>
          <a:ext cx="125673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183</xdr:row>
      <xdr:rowOff>9525</xdr:rowOff>
    </xdr:from>
    <xdr:to>
      <xdr:col>1</xdr:col>
      <xdr:colOff>1826850</xdr:colOff>
      <xdr:row>188</xdr:row>
      <xdr:rowOff>148650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AEAB7447-5528-4582-B18C-B4FA5A3CA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33194625"/>
          <a:ext cx="150299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438153</xdr:colOff>
      <xdr:row>190</xdr:row>
      <xdr:rowOff>9525</xdr:rowOff>
    </xdr:from>
    <xdr:to>
      <xdr:col>1</xdr:col>
      <xdr:colOff>1779025</xdr:colOff>
      <xdr:row>195</xdr:row>
      <xdr:rowOff>148650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98032D63-F158-40C8-944D-F3566D58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8" y="34404300"/>
          <a:ext cx="1340872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197</xdr:row>
      <xdr:rowOff>19050</xdr:rowOff>
    </xdr:from>
    <xdr:to>
      <xdr:col>1</xdr:col>
      <xdr:colOff>1788911</xdr:colOff>
      <xdr:row>202</xdr:row>
      <xdr:rowOff>162778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4B7D24AF-4213-4672-86C6-C4143D99F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" y="35623500"/>
          <a:ext cx="1341236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676283</xdr:colOff>
      <xdr:row>206</xdr:row>
      <xdr:rowOff>19050</xdr:rowOff>
    </xdr:from>
    <xdr:to>
      <xdr:col>1</xdr:col>
      <xdr:colOff>1564459</xdr:colOff>
      <xdr:row>211</xdr:row>
      <xdr:rowOff>158175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A922FA2F-B5F4-4C68-B856-34F52937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208" y="37137975"/>
          <a:ext cx="88817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222</xdr:row>
      <xdr:rowOff>19050</xdr:rowOff>
    </xdr:from>
    <xdr:to>
      <xdr:col>1</xdr:col>
      <xdr:colOff>1550747</xdr:colOff>
      <xdr:row>227</xdr:row>
      <xdr:rowOff>162778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60CC9CD1-67C3-49E4-8E17-6A3A779FB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8675" y="39862125"/>
          <a:ext cx="883997" cy="1048603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638176</xdr:colOff>
      <xdr:row>251</xdr:row>
      <xdr:rowOff>19050</xdr:rowOff>
    </xdr:from>
    <xdr:to>
      <xdr:col>1</xdr:col>
      <xdr:colOff>1674361</xdr:colOff>
      <xdr:row>256</xdr:row>
      <xdr:rowOff>158175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588E5601-7377-439C-87C7-7B132BE18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1" y="45539025"/>
          <a:ext cx="1036185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561981</xdr:colOff>
      <xdr:row>258</xdr:row>
      <xdr:rowOff>19050</xdr:rowOff>
    </xdr:from>
    <xdr:to>
      <xdr:col>1</xdr:col>
      <xdr:colOff>1849447</xdr:colOff>
      <xdr:row>263</xdr:row>
      <xdr:rowOff>158175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3787DE15-F81E-4595-A7F3-92AA1085C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6" y="46805850"/>
          <a:ext cx="1287466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298</xdr:row>
      <xdr:rowOff>28575</xdr:rowOff>
    </xdr:from>
    <xdr:to>
      <xdr:col>1</xdr:col>
      <xdr:colOff>2015077</xdr:colOff>
      <xdr:row>304</xdr:row>
      <xdr:rowOff>130725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B5CDAC0-E00B-4213-AF11-E778D2814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49596675"/>
          <a:ext cx="1710277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306</xdr:row>
      <xdr:rowOff>38100</xdr:rowOff>
    </xdr:from>
    <xdr:to>
      <xdr:col>1</xdr:col>
      <xdr:colOff>1949700</xdr:colOff>
      <xdr:row>312</xdr:row>
      <xdr:rowOff>140250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9741773-2265-4195-A2DC-7CB855DD8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50996850"/>
          <a:ext cx="168300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316</xdr:row>
      <xdr:rowOff>38100</xdr:rowOff>
    </xdr:from>
    <xdr:to>
      <xdr:col>1</xdr:col>
      <xdr:colOff>1795516</xdr:colOff>
      <xdr:row>321</xdr:row>
      <xdr:rowOff>141225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6424B105-C89F-4CDB-B5A6-C7498479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52450" y="50577750"/>
          <a:ext cx="1404991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561976</xdr:colOff>
      <xdr:row>323</xdr:row>
      <xdr:rowOff>47626</xdr:rowOff>
    </xdr:from>
    <xdr:to>
      <xdr:col>1</xdr:col>
      <xdr:colOff>1704467</xdr:colOff>
      <xdr:row>327</xdr:row>
      <xdr:rowOff>151726</xdr:rowOff>
    </xdr:to>
    <xdr:pic>
      <xdr:nvPicPr>
        <xdr:cNvPr id="35" name="Picture 3">
          <a:extLst>
            <a:ext uri="{FF2B5EF4-FFF2-40B4-BE49-F238E27FC236}">
              <a16:creationId xmlns:a16="http://schemas.microsoft.com/office/drawing/2014/main" id="{DFBB3E33-997A-4F1A-90A1-2D458048F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23901" y="51796951"/>
          <a:ext cx="1142491" cy="82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742961</xdr:colOff>
      <xdr:row>331</xdr:row>
      <xdr:rowOff>28575</xdr:rowOff>
    </xdr:from>
    <xdr:to>
      <xdr:col>1</xdr:col>
      <xdr:colOff>1426010</xdr:colOff>
      <xdr:row>337</xdr:row>
      <xdr:rowOff>148725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D1B8E56C-F61C-4BD1-9BFD-AD41F996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6" y="5691187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349</xdr:row>
      <xdr:rowOff>28575</xdr:rowOff>
    </xdr:from>
    <xdr:to>
      <xdr:col>1</xdr:col>
      <xdr:colOff>1416474</xdr:colOff>
      <xdr:row>355</xdr:row>
      <xdr:rowOff>148725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E592FD85-C5FB-4380-8D3D-509A33CDA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59997975"/>
          <a:ext cx="683049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339</xdr:row>
      <xdr:rowOff>28575</xdr:rowOff>
    </xdr:from>
    <xdr:to>
      <xdr:col>1</xdr:col>
      <xdr:colOff>1426807</xdr:colOff>
      <xdr:row>345</xdr:row>
      <xdr:rowOff>148725</xdr:rowOff>
    </xdr:to>
    <xdr:pic>
      <xdr:nvPicPr>
        <xdr:cNvPr id="38" name="Obrázek 37" descr="021..PNG">
          <a:extLst>
            <a:ext uri="{FF2B5EF4-FFF2-40B4-BE49-F238E27FC236}">
              <a16:creationId xmlns:a16="http://schemas.microsoft.com/office/drawing/2014/main" id="{3DF6DCFD-23F7-405A-8317-91E45DFF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5830252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357</xdr:row>
      <xdr:rowOff>28575</xdr:rowOff>
    </xdr:from>
    <xdr:to>
      <xdr:col>1</xdr:col>
      <xdr:colOff>1388707</xdr:colOff>
      <xdr:row>363</xdr:row>
      <xdr:rowOff>148725</xdr:rowOff>
    </xdr:to>
    <xdr:pic>
      <xdr:nvPicPr>
        <xdr:cNvPr id="39" name="Obrázek 38" descr="021..PNG">
          <a:extLst>
            <a:ext uri="{FF2B5EF4-FFF2-40B4-BE49-F238E27FC236}">
              <a16:creationId xmlns:a16="http://schemas.microsoft.com/office/drawing/2014/main" id="{7CD9EDC2-BD7E-46D7-B6C3-BF7C3B90F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61388625"/>
          <a:ext cx="674332" cy="120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213</xdr:row>
      <xdr:rowOff>19050</xdr:rowOff>
    </xdr:from>
    <xdr:to>
      <xdr:col>1</xdr:col>
      <xdr:colOff>1554926</xdr:colOff>
      <xdr:row>218</xdr:row>
      <xdr:rowOff>158175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B19EFD4B-AF35-4DB5-BE46-2750910DE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675" y="38347650"/>
          <a:ext cx="888176" cy="1044000"/>
        </a:xfrm>
        <a:prstGeom prst="rect">
          <a:avLst/>
        </a:prstGeom>
      </xdr:spPr>
    </xdr:pic>
    <xdr:clientData/>
  </xdr:twoCellAnchor>
  <xdr:oneCellAnchor>
    <xdr:from>
      <xdr:col>1</xdr:col>
      <xdr:colOff>666750</xdr:colOff>
      <xdr:row>229</xdr:row>
      <xdr:rowOff>19050</xdr:rowOff>
    </xdr:from>
    <xdr:ext cx="883997" cy="1048603"/>
    <xdr:pic>
      <xdr:nvPicPr>
        <xdr:cNvPr id="41" name="Obrázek 40">
          <a:extLst>
            <a:ext uri="{FF2B5EF4-FFF2-40B4-BE49-F238E27FC236}">
              <a16:creationId xmlns:a16="http://schemas.microsoft.com/office/drawing/2014/main" id="{0AED0B72-414A-4AFE-9BB8-794C72C5D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8675" y="41128950"/>
          <a:ext cx="883997" cy="1048603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236</xdr:row>
      <xdr:rowOff>9525</xdr:rowOff>
    </xdr:from>
    <xdr:ext cx="1044000" cy="1044000"/>
    <xdr:pic>
      <xdr:nvPicPr>
        <xdr:cNvPr id="42" name="Obrázek 4">
          <a:extLst>
            <a:ext uri="{FF2B5EF4-FFF2-40B4-BE49-F238E27FC236}">
              <a16:creationId xmlns:a16="http://schemas.microsoft.com/office/drawing/2014/main" id="{1D43B17D-980A-4E84-B716-FBB3FF7B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2329100"/>
          <a:ext cx="1044000" cy="10440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19050</xdr:colOff>
      <xdr:row>244</xdr:row>
      <xdr:rowOff>9525</xdr:rowOff>
    </xdr:from>
    <xdr:ext cx="1044000" cy="1044000"/>
    <xdr:pic>
      <xdr:nvPicPr>
        <xdr:cNvPr id="43" name="Obrázek 4">
          <a:extLst>
            <a:ext uri="{FF2B5EF4-FFF2-40B4-BE49-F238E27FC236}">
              <a16:creationId xmlns:a16="http://schemas.microsoft.com/office/drawing/2014/main" id="{2DF8D617-DDFB-430B-8863-8906B58D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43538775"/>
          <a:ext cx="1044000" cy="10440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1076325</xdr:colOff>
      <xdr:row>244</xdr:row>
      <xdr:rowOff>19050</xdr:rowOff>
    </xdr:from>
    <xdr:to>
      <xdr:col>1</xdr:col>
      <xdr:colOff>2465873</xdr:colOff>
      <xdr:row>249</xdr:row>
      <xdr:rowOff>158175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210E3E65-7CD6-4303-A9A0-956245679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42157650"/>
          <a:ext cx="138954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1047749</xdr:colOff>
      <xdr:row>236</xdr:row>
      <xdr:rowOff>19050</xdr:rowOff>
    </xdr:from>
    <xdr:to>
      <xdr:col>1</xdr:col>
      <xdr:colOff>2352749</xdr:colOff>
      <xdr:row>241</xdr:row>
      <xdr:rowOff>158175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5C6CA87F-B66D-46A4-8655-9AC996D23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4" y="40767000"/>
          <a:ext cx="1305000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265</xdr:row>
      <xdr:rowOff>162788</xdr:rowOff>
    </xdr:from>
    <xdr:to>
      <xdr:col>1</xdr:col>
      <xdr:colOff>1164006</xdr:colOff>
      <xdr:row>269</xdr:row>
      <xdr:rowOff>158888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B9171AEA-1E7A-43B5-8CF2-BDB8D4DAB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48216413"/>
          <a:ext cx="954457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1254145</xdr:colOff>
      <xdr:row>265</xdr:row>
      <xdr:rowOff>161925</xdr:rowOff>
    </xdr:from>
    <xdr:to>
      <xdr:col>1</xdr:col>
      <xdr:colOff>2064375</xdr:colOff>
      <xdr:row>269</xdr:row>
      <xdr:rowOff>158025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5E7F7747-243C-4542-8EFA-8FD358709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6070" y="48215550"/>
          <a:ext cx="810230" cy="7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474717</xdr:colOff>
      <xdr:row>4</xdr:row>
      <xdr:rowOff>112767</xdr:rowOff>
    </xdr:to>
    <xdr:pic>
      <xdr:nvPicPr>
        <xdr:cNvPr id="53" name="Picture 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4235BE2B-3B56-4E53-ADE8-D9A47C3C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972425" y="419100"/>
          <a:ext cx="474717" cy="4747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434591</xdr:colOff>
      <xdr:row>274</xdr:row>
      <xdr:rowOff>19050</xdr:rowOff>
    </xdr:from>
    <xdr:to>
      <xdr:col>1</xdr:col>
      <xdr:colOff>1721759</xdr:colOff>
      <xdr:row>279</xdr:row>
      <xdr:rowOff>158175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EEE97FB8-3430-446E-AA36-DC91C862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516" y="47358300"/>
          <a:ext cx="1287168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281</xdr:row>
      <xdr:rowOff>142034</xdr:rowOff>
    </xdr:from>
    <xdr:to>
      <xdr:col>1</xdr:col>
      <xdr:colOff>1628775</xdr:colOff>
      <xdr:row>287</xdr:row>
      <xdr:rowOff>107415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5D1A6630-45EA-4A3F-A761-884C4186C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9624409"/>
          <a:ext cx="1609725" cy="1051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271408</xdr:colOff>
      <xdr:row>289</xdr:row>
      <xdr:rowOff>38102</xdr:rowOff>
    </xdr:from>
    <xdr:to>
      <xdr:col>1</xdr:col>
      <xdr:colOff>1819800</xdr:colOff>
      <xdr:row>294</xdr:row>
      <xdr:rowOff>143219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17BEB54B-A177-489E-859A-AA448215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33333" y="50911127"/>
          <a:ext cx="1548392" cy="1009992"/>
        </a:xfrm>
        <a:prstGeom prst="rect">
          <a:avLst/>
        </a:prstGeom>
      </xdr:spPr>
    </xdr:pic>
    <xdr:clientData/>
  </xdr:twoCellAnchor>
  <xdr:twoCellAnchor editAs="oneCell">
    <xdr:from>
      <xdr:col>1</xdr:col>
      <xdr:colOff>1386681</xdr:colOff>
      <xdr:row>281</xdr:row>
      <xdr:rowOff>114301</xdr:rowOff>
    </xdr:from>
    <xdr:to>
      <xdr:col>1</xdr:col>
      <xdr:colOff>2409826</xdr:colOff>
      <xdr:row>287</xdr:row>
      <xdr:rowOff>144609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405E2CBA-E1F6-4946-AB3E-4831A27FE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48606" y="49596676"/>
          <a:ext cx="1023145" cy="1116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24684</xdr:colOff>
      <xdr:row>2</xdr:row>
      <xdr:rowOff>36606</xdr:rowOff>
    </xdr:from>
    <xdr:to>
      <xdr:col>8</xdr:col>
      <xdr:colOff>472110</xdr:colOff>
      <xdr:row>4</xdr:row>
      <xdr:rowOff>114627</xdr:rowOff>
    </xdr:to>
    <xdr:pic>
      <xdr:nvPicPr>
        <xdr:cNvPr id="2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83901" y="475584"/>
          <a:ext cx="447426" cy="4474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620782</xdr:colOff>
      <xdr:row>161</xdr:row>
      <xdr:rowOff>109744</xdr:rowOff>
    </xdr:from>
    <xdr:to>
      <xdr:col>1</xdr:col>
      <xdr:colOff>1900483</xdr:colOff>
      <xdr:row>168</xdr:row>
      <xdr:rowOff>76614</xdr:rowOff>
    </xdr:to>
    <xdr:pic>
      <xdr:nvPicPr>
        <xdr:cNvPr id="28" name="Obrázek 27" descr="w30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707" y="28703794"/>
          <a:ext cx="1279701" cy="1233695"/>
        </a:xfrm>
        <a:prstGeom prst="rect">
          <a:avLst/>
        </a:prstGeom>
      </xdr:spPr>
    </xdr:pic>
    <xdr:clientData/>
  </xdr:twoCellAnchor>
  <xdr:twoCellAnchor editAs="oneCell">
    <xdr:from>
      <xdr:col>1</xdr:col>
      <xdr:colOff>627338</xdr:colOff>
      <xdr:row>173</xdr:row>
      <xdr:rowOff>161925</xdr:rowOff>
    </xdr:from>
    <xdr:to>
      <xdr:col>1</xdr:col>
      <xdr:colOff>1760882</xdr:colOff>
      <xdr:row>179</xdr:row>
      <xdr:rowOff>137679</xdr:rowOff>
    </xdr:to>
    <xdr:pic>
      <xdr:nvPicPr>
        <xdr:cNvPr id="31" name="Obrázek 30" descr="W1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263" y="31289625"/>
          <a:ext cx="1133544" cy="1061604"/>
        </a:xfrm>
        <a:prstGeom prst="rect">
          <a:avLst/>
        </a:prstGeom>
      </xdr:spPr>
    </xdr:pic>
    <xdr:clientData/>
  </xdr:twoCellAnchor>
  <xdr:twoCellAnchor editAs="oneCell">
    <xdr:from>
      <xdr:col>1</xdr:col>
      <xdr:colOff>633205</xdr:colOff>
      <xdr:row>12</xdr:row>
      <xdr:rowOff>33131</xdr:rowOff>
    </xdr:from>
    <xdr:to>
      <xdr:col>1</xdr:col>
      <xdr:colOff>1757155</xdr:colOff>
      <xdr:row>18</xdr:row>
      <xdr:rowOff>127968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5130" y="2195306"/>
          <a:ext cx="1123950" cy="1180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799685</xdr:colOff>
      <xdr:row>65</xdr:row>
      <xdr:rowOff>157371</xdr:rowOff>
    </xdr:from>
    <xdr:to>
      <xdr:col>1</xdr:col>
      <xdr:colOff>1514060</xdr:colOff>
      <xdr:row>72</xdr:row>
      <xdr:rowOff>155715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61610" y="11739771"/>
          <a:ext cx="714375" cy="12651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886239</xdr:colOff>
      <xdr:row>98</xdr:row>
      <xdr:rowOff>24853</xdr:rowOff>
    </xdr:from>
    <xdr:to>
      <xdr:col>1</xdr:col>
      <xdr:colOff>1705389</xdr:colOff>
      <xdr:row>105</xdr:row>
      <xdr:rowOff>12430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51891" y="18279723"/>
          <a:ext cx="819150" cy="12630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778564</xdr:colOff>
      <xdr:row>123</xdr:row>
      <xdr:rowOff>33130</xdr:rowOff>
    </xdr:from>
    <xdr:to>
      <xdr:col>1</xdr:col>
      <xdr:colOff>1873939</xdr:colOff>
      <xdr:row>129</xdr:row>
      <xdr:rowOff>127966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44216" y="22661217"/>
          <a:ext cx="1095375" cy="1188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877956</xdr:colOff>
      <xdr:row>143</xdr:row>
      <xdr:rowOff>57978</xdr:rowOff>
    </xdr:from>
    <xdr:to>
      <xdr:col>1</xdr:col>
      <xdr:colOff>1782831</xdr:colOff>
      <xdr:row>150</xdr:row>
      <xdr:rowOff>135006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43608" y="16109674"/>
          <a:ext cx="904875" cy="1352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554934</xdr:colOff>
      <xdr:row>185</xdr:row>
      <xdr:rowOff>140805</xdr:rowOff>
    </xdr:from>
    <xdr:to>
      <xdr:col>1</xdr:col>
      <xdr:colOff>1945584</xdr:colOff>
      <xdr:row>192</xdr:row>
      <xdr:rowOff>101048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0586" y="35341892"/>
          <a:ext cx="1390650" cy="123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126055</xdr:colOff>
      <xdr:row>214</xdr:row>
      <xdr:rowOff>76199</xdr:rowOff>
    </xdr:from>
    <xdr:to>
      <xdr:col>1</xdr:col>
      <xdr:colOff>2277721</xdr:colOff>
      <xdr:row>220</xdr:row>
      <xdr:rowOff>105040</xdr:rowOff>
    </xdr:to>
    <xdr:pic>
      <xdr:nvPicPr>
        <xdr:cNvPr id="35" name="Obrázek 34" descr="teekit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87980" y="37176074"/>
          <a:ext cx="2151666" cy="1114691"/>
        </a:xfrm>
        <a:prstGeom prst="rect">
          <a:avLst/>
        </a:prstGeom>
      </xdr:spPr>
    </xdr:pic>
    <xdr:clientData/>
  </xdr:twoCellAnchor>
  <xdr:twoCellAnchor editAs="oneCell">
    <xdr:from>
      <xdr:col>1</xdr:col>
      <xdr:colOff>828260</xdr:colOff>
      <xdr:row>259</xdr:row>
      <xdr:rowOff>124235</xdr:rowOff>
    </xdr:from>
    <xdr:to>
      <xdr:col>1</xdr:col>
      <xdr:colOff>1885535</xdr:colOff>
      <xdr:row>266</xdr:row>
      <xdr:rowOff>122578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93912" y="52271539"/>
          <a:ext cx="1057275" cy="12738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654326</xdr:colOff>
      <xdr:row>344</xdr:row>
      <xdr:rowOff>132521</xdr:rowOff>
    </xdr:from>
    <xdr:to>
      <xdr:col>1</xdr:col>
      <xdr:colOff>2085166</xdr:colOff>
      <xdr:row>353</xdr:row>
      <xdr:rowOff>33130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19978" y="69226043"/>
          <a:ext cx="1430840" cy="154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710256</xdr:colOff>
      <xdr:row>460</xdr:row>
      <xdr:rowOff>435</xdr:rowOff>
    </xdr:from>
    <xdr:to>
      <xdr:col>1</xdr:col>
      <xdr:colOff>1662756</xdr:colOff>
      <xdr:row>466</xdr:row>
      <xdr:rowOff>168987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72181" y="89402085"/>
          <a:ext cx="952500" cy="1254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491987</xdr:colOff>
      <xdr:row>473</xdr:row>
      <xdr:rowOff>112229</xdr:rowOff>
    </xdr:from>
    <xdr:to>
      <xdr:col>1</xdr:col>
      <xdr:colOff>2120762</xdr:colOff>
      <xdr:row>481</xdr:row>
      <xdr:rowOff>27332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53912" y="91866554"/>
          <a:ext cx="1628775" cy="13629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712304</xdr:colOff>
      <xdr:row>487</xdr:row>
      <xdr:rowOff>124234</xdr:rowOff>
    </xdr:from>
    <xdr:to>
      <xdr:col>1</xdr:col>
      <xdr:colOff>1874354</xdr:colOff>
      <xdr:row>492</xdr:row>
      <xdr:rowOff>155707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77956" y="95821495"/>
          <a:ext cx="1162050" cy="942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624072</xdr:colOff>
      <xdr:row>501</xdr:row>
      <xdr:rowOff>178898</xdr:rowOff>
    </xdr:from>
    <xdr:to>
      <xdr:col>1</xdr:col>
      <xdr:colOff>1881372</xdr:colOff>
      <xdr:row>507</xdr:row>
      <xdr:rowOff>47205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85997" y="97362473"/>
          <a:ext cx="1257300" cy="9541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927653</xdr:colOff>
      <xdr:row>516</xdr:row>
      <xdr:rowOff>149085</xdr:rowOff>
    </xdr:from>
    <xdr:to>
      <xdr:col>1</xdr:col>
      <xdr:colOff>1708703</xdr:colOff>
      <xdr:row>523</xdr:row>
      <xdr:rowOff>156953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93305" y="101130650"/>
          <a:ext cx="781050" cy="1283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902805</xdr:colOff>
      <xdr:row>530</xdr:row>
      <xdr:rowOff>124241</xdr:rowOff>
    </xdr:from>
    <xdr:to>
      <xdr:col>1</xdr:col>
      <xdr:colOff>1731480</xdr:colOff>
      <xdr:row>537</xdr:row>
      <xdr:rowOff>84486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68457" y="103839067"/>
          <a:ext cx="828675" cy="12357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894521</xdr:colOff>
      <xdr:row>544</xdr:row>
      <xdr:rowOff>132525</xdr:rowOff>
    </xdr:from>
    <xdr:to>
      <xdr:col>1</xdr:col>
      <xdr:colOff>1780346</xdr:colOff>
      <xdr:row>550</xdr:row>
      <xdr:rowOff>61708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60173" y="106216177"/>
          <a:ext cx="885825" cy="10224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902804</xdr:colOff>
      <xdr:row>558</xdr:row>
      <xdr:rowOff>132524</xdr:rowOff>
    </xdr:from>
    <xdr:to>
      <xdr:col>1</xdr:col>
      <xdr:colOff>1798154</xdr:colOff>
      <xdr:row>564</xdr:row>
      <xdr:rowOff>71233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68456" y="108767220"/>
          <a:ext cx="895350" cy="10320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597175</xdr:colOff>
      <xdr:row>571</xdr:row>
      <xdr:rowOff>93179</xdr:rowOff>
    </xdr:from>
    <xdr:to>
      <xdr:col>1</xdr:col>
      <xdr:colOff>1806850</xdr:colOff>
      <xdr:row>576</xdr:row>
      <xdr:rowOff>77028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59100" y="109945004"/>
          <a:ext cx="1209675" cy="8887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593862</xdr:colOff>
      <xdr:row>583</xdr:row>
      <xdr:rowOff>84897</xdr:rowOff>
    </xdr:from>
    <xdr:to>
      <xdr:col>1</xdr:col>
      <xdr:colOff>1793167</xdr:colOff>
      <xdr:row>589</xdr:row>
      <xdr:rowOff>79047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55787" y="112108422"/>
          <a:ext cx="1199305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512281</xdr:colOff>
      <xdr:row>594</xdr:row>
      <xdr:rowOff>151573</xdr:rowOff>
    </xdr:from>
    <xdr:to>
      <xdr:col>1</xdr:col>
      <xdr:colOff>1907206</xdr:colOff>
      <xdr:row>600</xdr:row>
      <xdr:rowOff>50423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4206" y="114527773"/>
          <a:ext cx="1394925" cy="97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563217</xdr:colOff>
      <xdr:row>416</xdr:row>
      <xdr:rowOff>124239</xdr:rowOff>
    </xdr:from>
    <xdr:to>
      <xdr:col>1</xdr:col>
      <xdr:colOff>1896718</xdr:colOff>
      <xdr:row>427</xdr:row>
      <xdr:rowOff>37206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869" y="59618217"/>
          <a:ext cx="1333501" cy="19533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823180</xdr:colOff>
      <xdr:row>327</xdr:row>
      <xdr:rowOff>171450</xdr:rowOff>
    </xdr:from>
    <xdr:to>
      <xdr:col>1</xdr:col>
      <xdr:colOff>1523999</xdr:colOff>
      <xdr:row>333</xdr:row>
      <xdr:rowOff>174</xdr:rowOff>
    </xdr:to>
    <xdr:pic>
      <xdr:nvPicPr>
        <xdr:cNvPr id="39" name="Obrázek 38" descr="PE100 spigot saddle monobloc O40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5105" y="58988325"/>
          <a:ext cx="700819" cy="914574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819151</xdr:colOff>
      <xdr:row>334</xdr:row>
      <xdr:rowOff>17868</xdr:rowOff>
    </xdr:from>
    <xdr:to>
      <xdr:col>1</xdr:col>
      <xdr:colOff>1530627</xdr:colOff>
      <xdr:row>339</xdr:row>
      <xdr:rowOff>56229</xdr:rowOff>
    </xdr:to>
    <xdr:pic>
      <xdr:nvPicPr>
        <xdr:cNvPr id="42" name="Obrázek 41" descr="PE100 spigot saddle monobloc O110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076" y="60101568"/>
          <a:ext cx="711476" cy="943236"/>
        </a:xfrm>
        <a:prstGeom prst="rect">
          <a:avLst/>
        </a:prstGeom>
      </xdr:spPr>
    </xdr:pic>
    <xdr:clientData/>
  </xdr:twoCellAnchor>
  <xdr:twoCellAnchor editAs="oneCell">
    <xdr:from>
      <xdr:col>1</xdr:col>
      <xdr:colOff>844826</xdr:colOff>
      <xdr:row>235</xdr:row>
      <xdr:rowOff>99391</xdr:rowOff>
    </xdr:from>
    <xdr:to>
      <xdr:col>1</xdr:col>
      <xdr:colOff>1855304</xdr:colOff>
      <xdr:row>241</xdr:row>
      <xdr:rowOff>172023</xdr:rowOff>
    </xdr:to>
    <xdr:pic>
      <xdr:nvPicPr>
        <xdr:cNvPr id="46" name="Obrázek 45" descr="PE100 spigot tee monobloc O40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010478" y="47873478"/>
          <a:ext cx="1010478" cy="1165936"/>
        </a:xfrm>
        <a:prstGeom prst="rect">
          <a:avLst/>
        </a:prstGeom>
      </xdr:spPr>
    </xdr:pic>
    <xdr:clientData/>
  </xdr:twoCellAnchor>
  <xdr:twoCellAnchor editAs="oneCell">
    <xdr:from>
      <xdr:col>1</xdr:col>
      <xdr:colOff>778566</xdr:colOff>
      <xdr:row>242</xdr:row>
      <xdr:rowOff>16565</xdr:rowOff>
    </xdr:from>
    <xdr:to>
      <xdr:col>1</xdr:col>
      <xdr:colOff>1854334</xdr:colOff>
      <xdr:row>250</xdr:row>
      <xdr:rowOff>107673</xdr:rowOff>
    </xdr:to>
    <xdr:pic>
      <xdr:nvPicPr>
        <xdr:cNvPr id="47" name="Obrázek 46" descr="PE100 spigot tee monobloc O110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44218" y="37280022"/>
          <a:ext cx="1075768" cy="1548847"/>
        </a:xfrm>
        <a:prstGeom prst="rect">
          <a:avLst/>
        </a:prstGeom>
      </xdr:spPr>
    </xdr:pic>
    <xdr:clientData/>
  </xdr:twoCellAnchor>
  <xdr:twoCellAnchor editAs="oneCell">
    <xdr:from>
      <xdr:col>1</xdr:col>
      <xdr:colOff>61741</xdr:colOff>
      <xdr:row>447</xdr:row>
      <xdr:rowOff>162567</xdr:rowOff>
    </xdr:from>
    <xdr:to>
      <xdr:col>1</xdr:col>
      <xdr:colOff>2352677</xdr:colOff>
      <xdr:row>451</xdr:row>
      <xdr:rowOff>14576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7E348BA-BF0A-471E-93E0-981CEA067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1097054" y="78629254"/>
          <a:ext cx="563209" cy="2290936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431804</xdr:colOff>
      <xdr:row>440</xdr:row>
      <xdr:rowOff>79527</xdr:rowOff>
    </xdr:from>
    <xdr:to>
      <xdr:col>1</xdr:col>
      <xdr:colOff>2012956</xdr:colOff>
      <xdr:row>443</xdr:row>
      <xdr:rowOff>142678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77AE4-B0AF-40D7-9FF0-C32F8F9FF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6200000">
          <a:off x="1095554" y="77673177"/>
          <a:ext cx="596551" cy="1581152"/>
        </a:xfrm>
        <a:prstGeom prst="rect">
          <a:avLst/>
        </a:prstGeom>
      </xdr:spPr>
    </xdr:pic>
    <xdr:clientData/>
  </xdr:twoCellAnchor>
  <xdr:twoCellAnchor editAs="oneCell">
    <xdr:from>
      <xdr:col>1</xdr:col>
      <xdr:colOff>552449</xdr:colOff>
      <xdr:row>607</xdr:row>
      <xdr:rowOff>57149</xdr:rowOff>
    </xdr:from>
    <xdr:to>
      <xdr:col>1</xdr:col>
      <xdr:colOff>1770255</xdr:colOff>
      <xdr:row>612</xdr:row>
      <xdr:rowOff>88274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AF3612D-D832-414B-8BC6-30E76125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4374" y="109708949"/>
          <a:ext cx="1217806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482926</xdr:colOff>
      <xdr:row>202</xdr:row>
      <xdr:rowOff>47624</xdr:rowOff>
    </xdr:from>
    <xdr:to>
      <xdr:col>1</xdr:col>
      <xdr:colOff>1895838</xdr:colOff>
      <xdr:row>207</xdr:row>
      <xdr:rowOff>143132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35DF973-577C-44EC-B15D-8B6E49065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44851" y="36242624"/>
          <a:ext cx="1412912" cy="1000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571280</xdr:colOff>
      <xdr:row>11</xdr:row>
      <xdr:rowOff>33924</xdr:rowOff>
    </xdr:from>
    <xdr:to>
      <xdr:col>1</xdr:col>
      <xdr:colOff>1773335</xdr:colOff>
      <xdr:row>18</xdr:row>
      <xdr:rowOff>81549</xdr:rowOff>
    </xdr:to>
    <xdr:pic>
      <xdr:nvPicPr>
        <xdr:cNvPr id="2" name="Picture 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 rot="16200000">
          <a:off x="677008" y="2157046"/>
          <a:ext cx="1314450" cy="1202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435</xdr:row>
      <xdr:rowOff>171450</xdr:rowOff>
    </xdr:from>
    <xdr:to>
      <xdr:col>1</xdr:col>
      <xdr:colOff>2133600</xdr:colOff>
      <xdr:row>455</xdr:row>
      <xdr:rowOff>43817</xdr:rowOff>
    </xdr:to>
    <xdr:pic>
      <xdr:nvPicPr>
        <xdr:cNvPr id="8" name="Picture 1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409575" y="78857475"/>
          <a:ext cx="1885950" cy="3491867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8</xdr:col>
      <xdr:colOff>7041</xdr:colOff>
      <xdr:row>1</xdr:row>
      <xdr:rowOff>253192</xdr:rowOff>
    </xdr:from>
    <xdr:to>
      <xdr:col>8</xdr:col>
      <xdr:colOff>514350</xdr:colOff>
      <xdr:row>4</xdr:row>
      <xdr:rowOff>122326</xdr:rowOff>
    </xdr:to>
    <xdr:pic>
      <xdr:nvPicPr>
        <xdr:cNvPr id="9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46041" y="415117"/>
          <a:ext cx="507309" cy="50730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325921</xdr:colOff>
      <xdr:row>641</xdr:row>
      <xdr:rowOff>127738</xdr:rowOff>
    </xdr:from>
    <xdr:to>
      <xdr:col>1</xdr:col>
      <xdr:colOff>2103213</xdr:colOff>
      <xdr:row>646</xdr:row>
      <xdr:rowOff>75455</xdr:rowOff>
    </xdr:to>
    <xdr:pic>
      <xdr:nvPicPr>
        <xdr:cNvPr id="10" name="1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846" y="114827788"/>
          <a:ext cx="1777292" cy="852592"/>
        </a:xfrm>
        <a:prstGeom prst="rect">
          <a:avLst/>
        </a:prstGeom>
      </xdr:spPr>
    </xdr:pic>
    <xdr:clientData/>
  </xdr:twoCellAnchor>
  <xdr:twoCellAnchor editAs="oneCell">
    <xdr:from>
      <xdr:col>1</xdr:col>
      <xdr:colOff>392182</xdr:colOff>
      <xdr:row>660</xdr:row>
      <xdr:rowOff>33959</xdr:rowOff>
    </xdr:from>
    <xdr:to>
      <xdr:col>1</xdr:col>
      <xdr:colOff>2021953</xdr:colOff>
      <xdr:row>664</xdr:row>
      <xdr:rowOff>116797</xdr:rowOff>
    </xdr:to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107" y="119010734"/>
          <a:ext cx="1629771" cy="806738"/>
        </a:xfrm>
        <a:prstGeom prst="rect">
          <a:avLst/>
        </a:prstGeom>
      </xdr:spPr>
    </xdr:pic>
    <xdr:clientData/>
  </xdr:twoCellAnchor>
  <xdr:twoCellAnchor editAs="oneCell">
    <xdr:from>
      <xdr:col>1</xdr:col>
      <xdr:colOff>490332</xdr:colOff>
      <xdr:row>673</xdr:row>
      <xdr:rowOff>69987</xdr:rowOff>
    </xdr:from>
    <xdr:to>
      <xdr:col>1</xdr:col>
      <xdr:colOff>1866900</xdr:colOff>
      <xdr:row>677</xdr:row>
      <xdr:rowOff>140118</xdr:rowOff>
    </xdr:to>
    <xdr:pic>
      <xdr:nvPicPr>
        <xdr:cNvPr id="12" name="17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257" y="121399437"/>
          <a:ext cx="1376568" cy="794031"/>
        </a:xfrm>
        <a:prstGeom prst="rect">
          <a:avLst/>
        </a:prstGeom>
      </xdr:spPr>
    </xdr:pic>
    <xdr:clientData/>
  </xdr:twoCellAnchor>
  <xdr:twoCellAnchor editAs="oneCell">
    <xdr:from>
      <xdr:col>1</xdr:col>
      <xdr:colOff>453170</xdr:colOff>
      <xdr:row>302</xdr:row>
      <xdr:rowOff>73522</xdr:rowOff>
    </xdr:from>
    <xdr:to>
      <xdr:col>1</xdr:col>
      <xdr:colOff>1946068</xdr:colOff>
      <xdr:row>310</xdr:row>
      <xdr:rowOff>107946</xdr:rowOff>
    </xdr:to>
    <xdr:pic>
      <xdr:nvPicPr>
        <xdr:cNvPr id="13" name="Picture 24" descr="2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 rot="9479802">
          <a:off x="615095" y="54718447"/>
          <a:ext cx="1492898" cy="1453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443278</xdr:colOff>
      <xdr:row>364</xdr:row>
      <xdr:rowOff>7326</xdr:rowOff>
    </xdr:from>
    <xdr:to>
      <xdr:col>1</xdr:col>
      <xdr:colOff>1859280</xdr:colOff>
      <xdr:row>371</xdr:row>
      <xdr:rowOff>136329</xdr:rowOff>
    </xdr:to>
    <xdr:pic>
      <xdr:nvPicPr>
        <xdr:cNvPr id="14" name="Picture 30" descr="2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605203" y="66682326"/>
          <a:ext cx="1416002" cy="1395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581758</xdr:colOff>
      <xdr:row>72</xdr:row>
      <xdr:rowOff>114300</xdr:rowOff>
    </xdr:from>
    <xdr:ext cx="1200150" cy="1314450"/>
    <xdr:pic>
      <xdr:nvPicPr>
        <xdr:cNvPr id="15" name="Picture 2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 rot="16200000">
          <a:off x="686533" y="13639800"/>
          <a:ext cx="13144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543339</xdr:colOff>
      <xdr:row>575</xdr:row>
      <xdr:rowOff>68331</xdr:rowOff>
    </xdr:from>
    <xdr:ext cx="1121689" cy="857250"/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05264" y="104929056"/>
          <a:ext cx="1121689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683729</xdr:colOff>
      <xdr:row>589</xdr:row>
      <xdr:rowOff>142048</xdr:rowOff>
    </xdr:from>
    <xdr:ext cx="1101588" cy="858363"/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45654" y="107536423"/>
          <a:ext cx="1101588" cy="8583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771525</xdr:colOff>
      <xdr:row>603</xdr:row>
      <xdr:rowOff>152400</xdr:rowOff>
    </xdr:from>
    <xdr:to>
      <xdr:col>1</xdr:col>
      <xdr:colOff>1665495</xdr:colOff>
      <xdr:row>608</xdr:row>
      <xdr:rowOff>94679</xdr:rowOff>
    </xdr:to>
    <xdr:pic>
      <xdr:nvPicPr>
        <xdr:cNvPr id="18" name="Immagine 1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110080425"/>
          <a:ext cx="893970" cy="847154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790574</xdr:colOff>
      <xdr:row>618</xdr:row>
      <xdr:rowOff>76199</xdr:rowOff>
    </xdr:from>
    <xdr:to>
      <xdr:col>1</xdr:col>
      <xdr:colOff>1714499</xdr:colOff>
      <xdr:row>622</xdr:row>
      <xdr:rowOff>171120</xdr:rowOff>
    </xdr:to>
    <xdr:pic>
      <xdr:nvPicPr>
        <xdr:cNvPr id="19" name="Immagine 1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9" y="112718849"/>
          <a:ext cx="923925" cy="818821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546</xdr:row>
      <xdr:rowOff>38100</xdr:rowOff>
    </xdr:from>
    <xdr:to>
      <xdr:col>1</xdr:col>
      <xdr:colOff>1682906</xdr:colOff>
      <xdr:row>551</xdr:row>
      <xdr:rowOff>2793</xdr:rowOff>
    </xdr:to>
    <xdr:pic>
      <xdr:nvPicPr>
        <xdr:cNvPr id="20" name="Immagine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99831525"/>
          <a:ext cx="1082831" cy="866393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560</xdr:row>
      <xdr:rowOff>57150</xdr:rowOff>
    </xdr:from>
    <xdr:to>
      <xdr:col>1</xdr:col>
      <xdr:colOff>1679200</xdr:colOff>
      <xdr:row>565</xdr:row>
      <xdr:rowOff>114313</xdr:rowOff>
    </xdr:to>
    <xdr:pic>
      <xdr:nvPicPr>
        <xdr:cNvPr id="21" name="Immagin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102384225"/>
          <a:ext cx="1126750" cy="962038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59</xdr:row>
      <xdr:rowOff>107232</xdr:rowOff>
    </xdr:from>
    <xdr:to>
      <xdr:col>1</xdr:col>
      <xdr:colOff>2030309</xdr:colOff>
      <xdr:row>65</xdr:row>
      <xdr:rowOff>67643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11222907"/>
          <a:ext cx="1601684" cy="104626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98</xdr:row>
      <xdr:rowOff>114300</xdr:rowOff>
    </xdr:from>
    <xdr:to>
      <xdr:col>1</xdr:col>
      <xdr:colOff>1804906</xdr:colOff>
      <xdr:row>103</xdr:row>
      <xdr:rowOff>81229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CC48DB45-C2FE-76F2-0FF8-A1CEA08E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4850" y="17926050"/>
          <a:ext cx="1261981" cy="87180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393</xdr:row>
      <xdr:rowOff>47625</xdr:rowOff>
    </xdr:from>
    <xdr:to>
      <xdr:col>1</xdr:col>
      <xdr:colOff>1943993</xdr:colOff>
      <xdr:row>400</xdr:row>
      <xdr:rowOff>42781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C597024-BE27-ABBC-6F8B-D81EEAAF7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0075" y="71132700"/>
          <a:ext cx="1505843" cy="126198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325</xdr:row>
      <xdr:rowOff>63500</xdr:rowOff>
    </xdr:from>
    <xdr:to>
      <xdr:col>1</xdr:col>
      <xdr:colOff>2109759</xdr:colOff>
      <xdr:row>332</xdr:row>
      <xdr:rowOff>60431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50978F9A-59E7-4F1E-BA1D-8A98F6D31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96875" y="56832500"/>
          <a:ext cx="1871634" cy="121930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222</xdr:row>
      <xdr:rowOff>111125</xdr:rowOff>
    </xdr:from>
    <xdr:to>
      <xdr:col>1</xdr:col>
      <xdr:colOff>1807045</xdr:colOff>
      <xdr:row>229</xdr:row>
      <xdr:rowOff>104300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E0ECB770-5A59-41B2-BC01-C4E78A26B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" y="38941375"/>
          <a:ext cx="1235545" cy="1215550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730250</xdr:colOff>
      <xdr:row>265</xdr:row>
      <xdr:rowOff>142875</xdr:rowOff>
    </xdr:from>
    <xdr:to>
      <xdr:col>1</xdr:col>
      <xdr:colOff>1646499</xdr:colOff>
      <xdr:row>272</xdr:row>
      <xdr:rowOff>136050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60873E2A-9275-4781-B306-82B7B3EA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46466125"/>
          <a:ext cx="916249" cy="12155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447674</xdr:colOff>
      <xdr:row>681</xdr:row>
      <xdr:rowOff>152400</xdr:rowOff>
    </xdr:from>
    <xdr:to>
      <xdr:col>1</xdr:col>
      <xdr:colOff>1985348</xdr:colOff>
      <xdr:row>685</xdr:row>
      <xdr:rowOff>148500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83B374E-F30A-40AE-A2C7-B7013DA28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599" y="122091450"/>
          <a:ext cx="153767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962025</xdr:colOff>
      <xdr:row>689</xdr:row>
      <xdr:rowOff>19204</xdr:rowOff>
    </xdr:from>
    <xdr:to>
      <xdr:col>1</xdr:col>
      <xdr:colOff>1428914</xdr:colOff>
      <xdr:row>694</xdr:row>
      <xdr:rowOff>86065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AB8EAC4-E8BB-47FB-81D0-AF56745A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3475" y="121304204"/>
          <a:ext cx="466889" cy="9558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21369</xdr:colOff>
      <xdr:row>2</xdr:row>
      <xdr:rowOff>38100</xdr:rowOff>
    </xdr:from>
    <xdr:to>
      <xdr:col>7</xdr:col>
      <xdr:colOff>555515</xdr:colOff>
      <xdr:row>5</xdr:row>
      <xdr:rowOff>29321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46069" y="457200"/>
          <a:ext cx="534146" cy="5341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628650</xdr:colOff>
      <xdr:row>13</xdr:row>
      <xdr:rowOff>0</xdr:rowOff>
    </xdr:from>
    <xdr:to>
      <xdr:col>1</xdr:col>
      <xdr:colOff>1924050</xdr:colOff>
      <xdr:row>20</xdr:row>
      <xdr:rowOff>28575</xdr:rowOff>
    </xdr:to>
    <xdr:pic>
      <xdr:nvPicPr>
        <xdr:cNvPr id="3" name="Obrázek 2" descr="PE100 BEND 11°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0575" y="2409825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71</xdr:row>
      <xdr:rowOff>57150</xdr:rowOff>
    </xdr:from>
    <xdr:to>
      <xdr:col>1</xdr:col>
      <xdr:colOff>2009775</xdr:colOff>
      <xdr:row>79</xdr:row>
      <xdr:rowOff>3174</xdr:rowOff>
    </xdr:to>
    <xdr:pic>
      <xdr:nvPicPr>
        <xdr:cNvPr id="4" name="Obrázek 3" descr="PE100 BEND 22°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1050" y="12420600"/>
          <a:ext cx="1390650" cy="139064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131</xdr:row>
      <xdr:rowOff>171450</xdr:rowOff>
    </xdr:from>
    <xdr:to>
      <xdr:col>1</xdr:col>
      <xdr:colOff>2114550</xdr:colOff>
      <xdr:row>140</xdr:row>
      <xdr:rowOff>123825</xdr:rowOff>
    </xdr:to>
    <xdr:pic>
      <xdr:nvPicPr>
        <xdr:cNvPr id="5" name="Obrázek 4" descr="PE100 BEND 30°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325" y="22488525"/>
          <a:ext cx="1581150" cy="15811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190</xdr:row>
      <xdr:rowOff>171450</xdr:rowOff>
    </xdr:from>
    <xdr:to>
      <xdr:col>1</xdr:col>
      <xdr:colOff>1981200</xdr:colOff>
      <xdr:row>198</xdr:row>
      <xdr:rowOff>171451</xdr:rowOff>
    </xdr:to>
    <xdr:pic>
      <xdr:nvPicPr>
        <xdr:cNvPr id="6" name="Obrázek 5" descr="PE100 BEND 44°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5325" y="32442150"/>
          <a:ext cx="1447800" cy="1447801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251</xdr:row>
      <xdr:rowOff>133350</xdr:rowOff>
    </xdr:from>
    <xdr:to>
      <xdr:col>1</xdr:col>
      <xdr:colOff>2047875</xdr:colOff>
      <xdr:row>260</xdr:row>
      <xdr:rowOff>47625</xdr:rowOff>
    </xdr:to>
    <xdr:pic>
      <xdr:nvPicPr>
        <xdr:cNvPr id="7" name="Obrázek 6" descr="PE100 BEND 60°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66750" y="42719625"/>
          <a:ext cx="1543050" cy="15430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313</xdr:row>
      <xdr:rowOff>114300</xdr:rowOff>
    </xdr:from>
    <xdr:to>
      <xdr:col>1</xdr:col>
      <xdr:colOff>2171700</xdr:colOff>
      <xdr:row>322</xdr:row>
      <xdr:rowOff>28576</xdr:rowOff>
    </xdr:to>
    <xdr:pic>
      <xdr:nvPicPr>
        <xdr:cNvPr id="8" name="Obrázek 7" descr="PE100 BEND 90°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90575" y="53378100"/>
          <a:ext cx="1543050" cy="15430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32963</xdr:colOff>
      <xdr:row>1</xdr:row>
      <xdr:rowOff>253197</xdr:rowOff>
    </xdr:from>
    <xdr:to>
      <xdr:col>8</xdr:col>
      <xdr:colOff>543341</xdr:colOff>
      <xdr:row>4</xdr:row>
      <xdr:rowOff>141550</xdr:rowOff>
    </xdr:to>
    <xdr:pic>
      <xdr:nvPicPr>
        <xdr:cNvPr id="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43388" y="415122"/>
          <a:ext cx="510378" cy="50747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304800</xdr:colOff>
      <xdr:row>11</xdr:row>
      <xdr:rowOff>152400</xdr:rowOff>
    </xdr:from>
    <xdr:to>
      <xdr:col>1</xdr:col>
      <xdr:colOff>1996399</xdr:colOff>
      <xdr:row>20</xdr:row>
      <xdr:rowOff>2800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21E6BB0-E6F2-4180-AD30-D75F83868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2200275"/>
          <a:ext cx="1691599" cy="147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52</xdr:row>
      <xdr:rowOff>104775</xdr:rowOff>
    </xdr:from>
    <xdr:to>
      <xdr:col>1</xdr:col>
      <xdr:colOff>2055000</xdr:colOff>
      <xdr:row>60</xdr:row>
      <xdr:rowOff>64575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CB93D4A-62E4-421E-B65E-5AD2EDF7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572625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390525</xdr:colOff>
      <xdr:row>66</xdr:row>
      <xdr:rowOff>104775</xdr:rowOff>
    </xdr:from>
    <xdr:to>
      <xdr:col>1</xdr:col>
      <xdr:colOff>2064525</xdr:colOff>
      <xdr:row>74</xdr:row>
      <xdr:rowOff>64575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3C96D72-E1E2-49E3-B4F0-E930F35C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106275"/>
          <a:ext cx="1674000" cy="14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88</xdr:row>
      <xdr:rowOff>66675</xdr:rowOff>
    </xdr:from>
    <xdr:to>
      <xdr:col>1</xdr:col>
      <xdr:colOff>2027918</xdr:colOff>
      <xdr:row>96</xdr:row>
      <xdr:rowOff>22875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3DBDCB6-25F8-4896-8A48-1BACDC13A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0550" y="15992475"/>
          <a:ext cx="1599293" cy="140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21368</xdr:colOff>
      <xdr:row>1</xdr:row>
      <xdr:rowOff>126889</xdr:rowOff>
    </xdr:from>
    <xdr:to>
      <xdr:col>9</xdr:col>
      <xdr:colOff>85725</xdr:colOff>
      <xdr:row>5</xdr:row>
      <xdr:rowOff>746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A509E-52A5-49A9-AD1C-84E1E879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12818" y="288814"/>
          <a:ext cx="673957" cy="6739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752475</xdr:colOff>
      <xdr:row>35</xdr:row>
      <xdr:rowOff>161925</xdr:rowOff>
    </xdr:from>
    <xdr:to>
      <xdr:col>1</xdr:col>
      <xdr:colOff>1773853</xdr:colOff>
      <xdr:row>41</xdr:row>
      <xdr:rowOff>120075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92DC58-9D5B-4694-AA6D-17669337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6324600"/>
          <a:ext cx="1021378" cy="104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142001</xdr:colOff>
      <xdr:row>169</xdr:row>
      <xdr:rowOff>123825</xdr:rowOff>
    </xdr:from>
    <xdr:to>
      <xdr:col>1</xdr:col>
      <xdr:colOff>2247901</xdr:colOff>
      <xdr:row>174</xdr:row>
      <xdr:rowOff>90518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7980B80-A4FF-44F1-BB3B-1D813E28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303926" y="29489400"/>
          <a:ext cx="2105900" cy="8715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405354</xdr:colOff>
      <xdr:row>174</xdr:row>
      <xdr:rowOff>19050</xdr:rowOff>
    </xdr:from>
    <xdr:to>
      <xdr:col>1</xdr:col>
      <xdr:colOff>2133599</xdr:colOff>
      <xdr:row>181</xdr:row>
      <xdr:rowOff>96758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E3C209-341E-4830-A1A4-3E370A85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567279" y="30289500"/>
          <a:ext cx="1728245" cy="134453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727235</xdr:colOff>
      <xdr:row>183</xdr:row>
      <xdr:rowOff>47625</xdr:rowOff>
    </xdr:from>
    <xdr:to>
      <xdr:col>1</xdr:col>
      <xdr:colOff>1881689</xdr:colOff>
      <xdr:row>188</xdr:row>
      <xdr:rowOff>150750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887244E0-C93E-4E99-9F2E-2A918D79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160" y="31889700"/>
          <a:ext cx="1154454" cy="100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352425</xdr:colOff>
      <xdr:row>223</xdr:row>
      <xdr:rowOff>39534</xdr:rowOff>
    </xdr:from>
    <xdr:to>
      <xdr:col>1</xdr:col>
      <xdr:colOff>2129441</xdr:colOff>
      <xdr:row>227</xdr:row>
      <xdr:rowOff>143634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id="{908483E4-3C98-49FD-9638-ED83CC6F3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514350" y="38834859"/>
          <a:ext cx="1777016" cy="82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566804</xdr:colOff>
      <xdr:row>248</xdr:row>
      <xdr:rowOff>152400</xdr:rowOff>
    </xdr:from>
    <xdr:to>
      <xdr:col>1</xdr:col>
      <xdr:colOff>1803809</xdr:colOff>
      <xdr:row>254</xdr:row>
      <xdr:rowOff>146550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CC8636D8-F4A7-4E4D-8CF0-FEE002E4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8729" y="43300650"/>
          <a:ext cx="1237005" cy="1080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203</xdr:row>
      <xdr:rowOff>0</xdr:rowOff>
    </xdr:from>
    <xdr:to>
      <xdr:col>1</xdr:col>
      <xdr:colOff>2497532</xdr:colOff>
      <xdr:row>208</xdr:row>
      <xdr:rowOff>100900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684C881F-E753-4DBC-B96F-078AE3F4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922091" y="34558534"/>
          <a:ext cx="1005775" cy="2468957"/>
        </a:xfrm>
        <a:prstGeom prst="rect">
          <a:avLst/>
        </a:prstGeom>
      </xdr:spPr>
    </xdr:pic>
    <xdr:clientData/>
  </xdr:twoCellAnchor>
  <xdr:oneCellAnchor>
    <xdr:from>
      <xdr:col>1</xdr:col>
      <xdr:colOff>833720</xdr:colOff>
      <xdr:row>26</xdr:row>
      <xdr:rowOff>171450</xdr:rowOff>
    </xdr:from>
    <xdr:ext cx="921270" cy="1044000"/>
    <xdr:pic>
      <xdr:nvPicPr>
        <xdr:cNvPr id="10" name="Obrázek 9">
          <a:extLst>
            <a:ext uri="{FF2B5EF4-FFF2-40B4-BE49-F238E27FC236}">
              <a16:creationId xmlns:a16="http://schemas.microsoft.com/office/drawing/2014/main" id="{D7C38A94-F960-4F23-8D27-B67338E9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645" y="4762500"/>
          <a:ext cx="921270" cy="1044000"/>
        </a:xfrm>
        <a:prstGeom prst="rect">
          <a:avLst/>
        </a:prstGeom>
      </xdr:spPr>
    </xdr:pic>
    <xdr:clientData/>
  </xdr:oneCellAnchor>
  <xdr:twoCellAnchor editAs="oneCell">
    <xdr:from>
      <xdr:col>1</xdr:col>
      <xdr:colOff>800101</xdr:colOff>
      <xdr:row>44</xdr:row>
      <xdr:rowOff>171450</xdr:rowOff>
    </xdr:from>
    <xdr:to>
      <xdr:col>1</xdr:col>
      <xdr:colOff>1662698</xdr:colOff>
      <xdr:row>50</xdr:row>
      <xdr:rowOff>165600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893C77F5-51D4-4936-875F-45D9BB80F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6" y="7905750"/>
          <a:ext cx="862597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876345</xdr:colOff>
      <xdr:row>53</xdr:row>
      <xdr:rowOff>161925</xdr:rowOff>
    </xdr:from>
    <xdr:to>
      <xdr:col>1</xdr:col>
      <xdr:colOff>1706040</xdr:colOff>
      <xdr:row>59</xdr:row>
      <xdr:rowOff>156075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95F562C5-C341-4933-9E8E-AA26DE428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70" y="9467850"/>
          <a:ext cx="82969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762059</xdr:colOff>
      <xdr:row>8</xdr:row>
      <xdr:rowOff>38099</xdr:rowOff>
    </xdr:from>
    <xdr:to>
      <xdr:col>1</xdr:col>
      <xdr:colOff>1800225</xdr:colOff>
      <xdr:row>14</xdr:row>
      <xdr:rowOff>127882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8E9E4D29-6D83-49CB-A520-1FFF0BD9C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84" y="1485899"/>
          <a:ext cx="1038166" cy="117563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304805</xdr:colOff>
      <xdr:row>63</xdr:row>
      <xdr:rowOff>28582</xdr:rowOff>
    </xdr:from>
    <xdr:to>
      <xdr:col>1</xdr:col>
      <xdr:colOff>2118430</xdr:colOff>
      <xdr:row>66</xdr:row>
      <xdr:rowOff>133657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42957A1E-3370-4FC1-9CB6-C6815BB5B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30" y="11087107"/>
          <a:ext cx="1813625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904878</xdr:colOff>
      <xdr:row>69</xdr:row>
      <xdr:rowOff>0</xdr:rowOff>
    </xdr:from>
    <xdr:to>
      <xdr:col>1</xdr:col>
      <xdr:colOff>1576785</xdr:colOff>
      <xdr:row>72</xdr:row>
      <xdr:rowOff>141075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CF2D037-0718-4855-A15B-E7FEF0C0D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3" y="12087225"/>
          <a:ext cx="671907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81</xdr:row>
      <xdr:rowOff>9525</xdr:rowOff>
    </xdr:from>
    <xdr:to>
      <xdr:col>1</xdr:col>
      <xdr:colOff>1593905</xdr:colOff>
      <xdr:row>84</xdr:row>
      <xdr:rowOff>150600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BE3CD573-F0DF-4329-806B-9BA54ABE5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14154150"/>
          <a:ext cx="669980" cy="684000"/>
        </a:xfrm>
        <a:prstGeom prst="rect">
          <a:avLst/>
        </a:prstGeom>
      </xdr:spPr>
    </xdr:pic>
    <xdr:clientData/>
  </xdr:twoCellAnchor>
  <xdr:oneCellAnchor>
    <xdr:from>
      <xdr:col>1</xdr:col>
      <xdr:colOff>309725</xdr:colOff>
      <xdr:row>104</xdr:row>
      <xdr:rowOff>120274</xdr:rowOff>
    </xdr:from>
    <xdr:ext cx="449679" cy="684000"/>
    <xdr:pic>
      <xdr:nvPicPr>
        <xdr:cNvPr id="17" name="Obrázek 16">
          <a:extLst>
            <a:ext uri="{FF2B5EF4-FFF2-40B4-BE49-F238E27FC236}">
              <a16:creationId xmlns:a16="http://schemas.microsoft.com/office/drawing/2014/main" id="{685ED3D0-FFB5-4FF2-81CA-5E38658A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744445">
          <a:off x="471650" y="18198724"/>
          <a:ext cx="449679" cy="684000"/>
        </a:xfrm>
        <a:prstGeom prst="rect">
          <a:avLst/>
        </a:prstGeom>
      </xdr:spPr>
    </xdr:pic>
    <xdr:clientData/>
  </xdr:oneCellAnchor>
  <xdr:twoCellAnchor editAs="oneCell">
    <xdr:from>
      <xdr:col>1</xdr:col>
      <xdr:colOff>571551</xdr:colOff>
      <xdr:row>132</xdr:row>
      <xdr:rowOff>161925</xdr:rowOff>
    </xdr:from>
    <xdr:to>
      <xdr:col>1</xdr:col>
      <xdr:colOff>1888214</xdr:colOff>
      <xdr:row>137</xdr:row>
      <xdr:rowOff>157050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56E2BD1D-7537-4C18-B7D7-E60C7887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76" y="23117175"/>
          <a:ext cx="1316663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124</xdr:row>
      <xdr:rowOff>161925</xdr:rowOff>
    </xdr:from>
    <xdr:to>
      <xdr:col>1</xdr:col>
      <xdr:colOff>1875724</xdr:colOff>
      <xdr:row>129</xdr:row>
      <xdr:rowOff>157050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829E7C5C-5412-4289-AD50-84D2888A3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21726525"/>
          <a:ext cx="1294699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139</xdr:row>
      <xdr:rowOff>114300</xdr:rowOff>
    </xdr:from>
    <xdr:to>
      <xdr:col>1</xdr:col>
      <xdr:colOff>1716000</xdr:colOff>
      <xdr:row>145</xdr:row>
      <xdr:rowOff>108450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A4FC66C2-5E49-4ACE-B57A-A8B762DD1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24279225"/>
          <a:ext cx="95400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609673</xdr:colOff>
      <xdr:row>147</xdr:row>
      <xdr:rowOff>114300</xdr:rowOff>
    </xdr:from>
    <xdr:to>
      <xdr:col>1</xdr:col>
      <xdr:colOff>1891798</xdr:colOff>
      <xdr:row>153</xdr:row>
      <xdr:rowOff>108450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A7DD7AE6-22CE-454C-ACB8-DFD38482F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98" y="25669875"/>
          <a:ext cx="1282125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676269</xdr:colOff>
      <xdr:row>158</xdr:row>
      <xdr:rowOff>0</xdr:rowOff>
    </xdr:from>
    <xdr:to>
      <xdr:col>1</xdr:col>
      <xdr:colOff>1842073</xdr:colOff>
      <xdr:row>166</xdr:row>
      <xdr:rowOff>64200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30424675-BA1D-4488-BFED-F1F1EEAC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194" y="27432000"/>
          <a:ext cx="1165804" cy="15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165</xdr:row>
      <xdr:rowOff>57187</xdr:rowOff>
    </xdr:from>
    <xdr:to>
      <xdr:col>1</xdr:col>
      <xdr:colOff>2112225</xdr:colOff>
      <xdr:row>167</xdr:row>
      <xdr:rowOff>26151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4FE8BAEB-4C60-41F5-94C6-FEA78A44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8756012"/>
          <a:ext cx="1836000" cy="330914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1104900</xdr:colOff>
      <xdr:row>233</xdr:row>
      <xdr:rowOff>38105</xdr:rowOff>
    </xdr:from>
    <xdr:to>
      <xdr:col>1</xdr:col>
      <xdr:colOff>2400900</xdr:colOff>
      <xdr:row>236</xdr:row>
      <xdr:rowOff>72149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77B9E0C8-0429-4C62-A1B9-4CEF998F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825" y="40586030"/>
          <a:ext cx="1296000" cy="57696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95258</xdr:colOff>
      <xdr:row>233</xdr:row>
      <xdr:rowOff>66677</xdr:rowOff>
    </xdr:from>
    <xdr:to>
      <xdr:col>1</xdr:col>
      <xdr:colOff>1067258</xdr:colOff>
      <xdr:row>236</xdr:row>
      <xdr:rowOff>144955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CFB772B-CB92-4BD8-912B-9274F460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83" y="40614602"/>
          <a:ext cx="972000" cy="62120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323852</xdr:colOff>
      <xdr:row>229</xdr:row>
      <xdr:rowOff>57150</xdr:rowOff>
    </xdr:from>
    <xdr:to>
      <xdr:col>1</xdr:col>
      <xdr:colOff>2048953</xdr:colOff>
      <xdr:row>232</xdr:row>
      <xdr:rowOff>162225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A505BBC-3AB8-492E-9AEE-80515228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7" y="39881175"/>
          <a:ext cx="1725101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722774</xdr:colOff>
      <xdr:row>238</xdr:row>
      <xdr:rowOff>34702</xdr:rowOff>
    </xdr:from>
    <xdr:to>
      <xdr:col>1</xdr:col>
      <xdr:colOff>1622774</xdr:colOff>
      <xdr:row>241</xdr:row>
      <xdr:rowOff>135893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762B7CEE-D641-4E4B-9BAB-9701DE5DE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012641" y="41302410"/>
          <a:ext cx="644116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456593</xdr:colOff>
      <xdr:row>258</xdr:row>
      <xdr:rowOff>19050</xdr:rowOff>
    </xdr:from>
    <xdr:to>
      <xdr:col>1</xdr:col>
      <xdr:colOff>960995</xdr:colOff>
      <xdr:row>264</xdr:row>
      <xdr:rowOff>13200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67C3D7BD-6BE2-49B0-82DE-AF24C45F3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518" y="44919900"/>
          <a:ext cx="50440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258</xdr:row>
      <xdr:rowOff>19050</xdr:rowOff>
    </xdr:from>
    <xdr:to>
      <xdr:col>1</xdr:col>
      <xdr:colOff>2130302</xdr:colOff>
      <xdr:row>264</xdr:row>
      <xdr:rowOff>13200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429942C9-67D9-40B5-B6B4-04F7CB67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44919900"/>
          <a:ext cx="77775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962031</xdr:colOff>
      <xdr:row>266</xdr:row>
      <xdr:rowOff>28575</xdr:rowOff>
    </xdr:from>
    <xdr:to>
      <xdr:col>1</xdr:col>
      <xdr:colOff>1519665</xdr:colOff>
      <xdr:row>269</xdr:row>
      <xdr:rowOff>169650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D8E73EB9-36CA-4C75-BFAD-78DD48DB6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6" y="46320075"/>
          <a:ext cx="557634" cy="68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85729</xdr:colOff>
      <xdr:row>193</xdr:row>
      <xdr:rowOff>66675</xdr:rowOff>
    </xdr:from>
    <xdr:to>
      <xdr:col>1</xdr:col>
      <xdr:colOff>2543163</xdr:colOff>
      <xdr:row>198</xdr:row>
      <xdr:rowOff>169800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53169B5F-4551-4859-BB6F-37F6D405E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4" y="33604200"/>
          <a:ext cx="2457434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487713</xdr:colOff>
      <xdr:row>292</xdr:row>
      <xdr:rowOff>57148</xdr:rowOff>
    </xdr:from>
    <xdr:to>
      <xdr:col>1</xdr:col>
      <xdr:colOff>1952624</xdr:colOff>
      <xdr:row>295</xdr:row>
      <xdr:rowOff>120042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5E1BEFB9-866C-4AF4-938D-ED226B253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49638" y="50796823"/>
          <a:ext cx="1464911" cy="605819"/>
        </a:xfrm>
        <a:prstGeom prst="rect">
          <a:avLst/>
        </a:prstGeom>
      </xdr:spPr>
    </xdr:pic>
    <xdr:clientData/>
  </xdr:twoCellAnchor>
  <xdr:twoCellAnchor editAs="oneCell">
    <xdr:from>
      <xdr:col>1</xdr:col>
      <xdr:colOff>537448</xdr:colOff>
      <xdr:row>112</xdr:row>
      <xdr:rowOff>47625</xdr:rowOff>
    </xdr:from>
    <xdr:to>
      <xdr:col>1</xdr:col>
      <xdr:colOff>2019886</xdr:colOff>
      <xdr:row>118</xdr:row>
      <xdr:rowOff>171929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A778FCF-8101-47A5-BA43-76ACE897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9373" y="19497675"/>
          <a:ext cx="1482438" cy="1210154"/>
        </a:xfrm>
        <a:prstGeom prst="rect">
          <a:avLst/>
        </a:prstGeom>
      </xdr:spPr>
    </xdr:pic>
    <xdr:clientData/>
  </xdr:twoCellAnchor>
  <xdr:twoCellAnchor editAs="oneCell">
    <xdr:from>
      <xdr:col>1</xdr:col>
      <xdr:colOff>741950</xdr:colOff>
      <xdr:row>243</xdr:row>
      <xdr:rowOff>47624</xdr:rowOff>
    </xdr:from>
    <xdr:to>
      <xdr:col>1</xdr:col>
      <xdr:colOff>1619250</xdr:colOff>
      <xdr:row>246</xdr:row>
      <xdr:rowOff>152922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2F6ADA18-75B4-42A4-BA99-67F1A8BA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03875" y="42348149"/>
          <a:ext cx="877300" cy="648223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17</xdr:row>
      <xdr:rowOff>142875</xdr:rowOff>
    </xdr:from>
    <xdr:to>
      <xdr:col>1</xdr:col>
      <xdr:colOff>1691576</xdr:colOff>
      <xdr:row>24</xdr:row>
      <xdr:rowOff>13581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246CEFCB-5022-4EFD-8D65-7B274BFA3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162300"/>
          <a:ext cx="881951" cy="1137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533400</xdr:colOff>
      <xdr:row>280</xdr:row>
      <xdr:rowOff>30084</xdr:rowOff>
    </xdr:from>
    <xdr:to>
      <xdr:col>1</xdr:col>
      <xdr:colOff>1009868</xdr:colOff>
      <xdr:row>285</xdr:row>
      <xdr:rowOff>162399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7A2E64C5-CD9A-4A68-84E4-005A68E4D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5325" y="48740934"/>
          <a:ext cx="476468" cy="103719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1262425</xdr:colOff>
      <xdr:row>280</xdr:row>
      <xdr:rowOff>28575</xdr:rowOff>
    </xdr:from>
    <xdr:to>
      <xdr:col>1</xdr:col>
      <xdr:colOff>2105386</xdr:colOff>
      <xdr:row>285</xdr:row>
      <xdr:rowOff>143311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91619F3F-8345-4AB2-8B27-466D6C13E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24350" y="48739425"/>
          <a:ext cx="842961" cy="1019611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74</xdr:row>
      <xdr:rowOff>139408</xdr:rowOff>
    </xdr:from>
    <xdr:to>
      <xdr:col>1</xdr:col>
      <xdr:colOff>1620286</xdr:colOff>
      <xdr:row>78</xdr:row>
      <xdr:rowOff>153456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832B1A8E-3F79-43FC-8A36-FBF96E6DA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57275" y="13074358"/>
          <a:ext cx="724936" cy="737948"/>
        </a:xfrm>
        <a:prstGeom prst="rect">
          <a:avLst/>
        </a:prstGeom>
      </xdr:spPr>
    </xdr:pic>
    <xdr:clientData/>
  </xdr:twoCellAnchor>
  <xdr:twoCellAnchor editAs="oneCell">
    <xdr:from>
      <xdr:col>1</xdr:col>
      <xdr:colOff>857345</xdr:colOff>
      <xdr:row>86</xdr:row>
      <xdr:rowOff>152400</xdr:rowOff>
    </xdr:from>
    <xdr:to>
      <xdr:col>1</xdr:col>
      <xdr:colOff>1624935</xdr:colOff>
      <xdr:row>90</xdr:row>
      <xdr:rowOff>148500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72AD33DF-CB45-42CF-A9E2-3168675CC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19270" y="15144750"/>
          <a:ext cx="76759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807777</xdr:colOff>
      <xdr:row>92</xdr:row>
      <xdr:rowOff>171448</xdr:rowOff>
    </xdr:from>
    <xdr:to>
      <xdr:col>1</xdr:col>
      <xdr:colOff>1805123</xdr:colOff>
      <xdr:row>96</xdr:row>
      <xdr:rowOff>167548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63279D3F-D660-4A2B-9AB5-12AC073BE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69702" y="16192498"/>
          <a:ext cx="99734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</xdr:colOff>
      <xdr:row>98</xdr:row>
      <xdr:rowOff>144105</xdr:rowOff>
    </xdr:from>
    <xdr:to>
      <xdr:col>1</xdr:col>
      <xdr:colOff>1143895</xdr:colOff>
      <xdr:row>102</xdr:row>
      <xdr:rowOff>134104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9165E49D-29B9-4491-A3B4-BC0BFB41D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57199" y="17193855"/>
          <a:ext cx="848621" cy="713899"/>
        </a:xfrm>
        <a:prstGeom prst="rect">
          <a:avLst/>
        </a:prstGeom>
      </xdr:spPr>
    </xdr:pic>
    <xdr:clientData/>
  </xdr:twoCellAnchor>
  <xdr:twoCellAnchor editAs="oneCell">
    <xdr:from>
      <xdr:col>1</xdr:col>
      <xdr:colOff>1245273</xdr:colOff>
      <xdr:row>98</xdr:row>
      <xdr:rowOff>161926</xdr:rowOff>
    </xdr:from>
    <xdr:to>
      <xdr:col>1</xdr:col>
      <xdr:colOff>2498104</xdr:colOff>
      <xdr:row>102</xdr:row>
      <xdr:rowOff>150826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FF22542E-B170-4ECE-BE8D-81C4B8BFF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07198" y="17211676"/>
          <a:ext cx="1252831" cy="7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214</xdr:row>
      <xdr:rowOff>60667</xdr:rowOff>
    </xdr:from>
    <xdr:to>
      <xdr:col>1</xdr:col>
      <xdr:colOff>2452997</xdr:colOff>
      <xdr:row>218</xdr:row>
      <xdr:rowOff>180974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25E5F42D-43FC-4FF9-8FEA-6A22FBDDA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80975" y="37284367"/>
          <a:ext cx="2433947" cy="844207"/>
        </a:xfrm>
        <a:prstGeom prst="rect">
          <a:avLst/>
        </a:prstGeom>
      </xdr:spPr>
    </xdr:pic>
    <xdr:clientData/>
  </xdr:twoCellAnchor>
  <xdr:twoCellAnchor editAs="oneCell">
    <xdr:from>
      <xdr:col>1</xdr:col>
      <xdr:colOff>822466</xdr:colOff>
      <xdr:row>272</xdr:row>
      <xdr:rowOff>180146</xdr:rowOff>
    </xdr:from>
    <xdr:to>
      <xdr:col>1</xdr:col>
      <xdr:colOff>1608236</xdr:colOff>
      <xdr:row>278</xdr:row>
      <xdr:rowOff>138296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C6C598A6-7E30-4DAE-B271-32347C3CF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84391" y="47500346"/>
          <a:ext cx="785770" cy="104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882014</xdr:colOff>
      <xdr:row>287</xdr:row>
      <xdr:rowOff>28575</xdr:rowOff>
    </xdr:from>
    <xdr:to>
      <xdr:col>1</xdr:col>
      <xdr:colOff>1582826</xdr:colOff>
      <xdr:row>290</xdr:row>
      <xdr:rowOff>166050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3E913B3B-8D9C-4218-B7D0-2125D876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43939" y="49920525"/>
          <a:ext cx="700812" cy="68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18302</xdr:colOff>
      <xdr:row>1</xdr:row>
      <xdr:rowOff>228600</xdr:rowOff>
    </xdr:from>
    <xdr:to>
      <xdr:col>8</xdr:col>
      <xdr:colOff>524531</xdr:colOff>
      <xdr:row>4</xdr:row>
      <xdr:rowOff>111434</xdr:rowOff>
    </xdr:to>
    <xdr:pic>
      <xdr:nvPicPr>
        <xdr:cNvPr id="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95402" y="409575"/>
          <a:ext cx="506229" cy="50195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617538</xdr:colOff>
      <xdr:row>10</xdr:row>
      <xdr:rowOff>128587</xdr:rowOff>
    </xdr:from>
    <xdr:to>
      <xdr:col>1</xdr:col>
      <xdr:colOff>1877538</xdr:colOff>
      <xdr:row>16</xdr:row>
      <xdr:rowOff>100505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8B05F007-0B48-544A-90A7-1AC877DC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638" y="1931987"/>
          <a:ext cx="1260000" cy="1038718"/>
        </a:xfrm>
        <a:prstGeom prst="rect">
          <a:avLst/>
        </a:prstGeom>
      </xdr:spPr>
    </xdr:pic>
    <xdr:clientData/>
  </xdr:twoCellAnchor>
  <xdr:twoCellAnchor editAs="oneCell">
    <xdr:from>
      <xdr:col>1</xdr:col>
      <xdr:colOff>365387</xdr:colOff>
      <xdr:row>23</xdr:row>
      <xdr:rowOff>80963</xdr:rowOff>
    </xdr:from>
    <xdr:to>
      <xdr:col>1</xdr:col>
      <xdr:colOff>1130676</xdr:colOff>
      <xdr:row>26</xdr:row>
      <xdr:rowOff>2863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78F6C850-EB3B-114C-8974-97D8CA15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487" y="4144963"/>
          <a:ext cx="765289" cy="455300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584200</xdr:colOff>
      <xdr:row>35</xdr:row>
      <xdr:rowOff>63500</xdr:rowOff>
    </xdr:from>
    <xdr:to>
      <xdr:col>1</xdr:col>
      <xdr:colOff>1844200</xdr:colOff>
      <xdr:row>41</xdr:row>
      <xdr:rowOff>19824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B06044B3-2213-7B4F-9811-69D26C81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210300"/>
          <a:ext cx="1260000" cy="1023124"/>
        </a:xfrm>
        <a:prstGeom prst="rect">
          <a:avLst/>
        </a:prstGeom>
      </xdr:spPr>
    </xdr:pic>
    <xdr:clientData/>
  </xdr:twoCellAnchor>
  <xdr:twoCellAnchor editAs="oneCell">
    <xdr:from>
      <xdr:col>1</xdr:col>
      <xdr:colOff>625475</xdr:colOff>
      <xdr:row>62</xdr:row>
      <xdr:rowOff>155575</xdr:rowOff>
    </xdr:from>
    <xdr:to>
      <xdr:col>1</xdr:col>
      <xdr:colOff>1852019</xdr:colOff>
      <xdr:row>69</xdr:row>
      <xdr:rowOff>1575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4AAE8F17-22D8-9E4A-8706-74AAD656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9413875"/>
          <a:ext cx="1226544" cy="1112825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642936</xdr:colOff>
      <xdr:row>100</xdr:row>
      <xdr:rowOff>114304</xdr:rowOff>
    </xdr:from>
    <xdr:to>
      <xdr:col>1</xdr:col>
      <xdr:colOff>1902936</xdr:colOff>
      <xdr:row>106</xdr:row>
      <xdr:rowOff>42306</xdr:rowOff>
    </xdr:to>
    <xdr:pic>
      <xdr:nvPicPr>
        <xdr:cNvPr id="67" name="Obrázek 66">
          <a:extLst>
            <a:ext uri="{FF2B5EF4-FFF2-40B4-BE49-F238E27FC236}">
              <a16:creationId xmlns:a16="http://schemas.microsoft.com/office/drawing/2014/main" id="{9755DC41-0F8E-294A-B09E-A1E8DDB4A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8036" y="15760704"/>
          <a:ext cx="1260000" cy="994802"/>
        </a:xfrm>
        <a:prstGeom prst="rect">
          <a:avLst/>
        </a:prstGeom>
      </xdr:spPr>
    </xdr:pic>
    <xdr:clientData/>
  </xdr:twoCellAnchor>
  <xdr:twoCellAnchor editAs="oneCell">
    <xdr:from>
      <xdr:col>1</xdr:col>
      <xdr:colOff>1317625</xdr:colOff>
      <xdr:row>23</xdr:row>
      <xdr:rowOff>101600</xdr:rowOff>
    </xdr:from>
    <xdr:to>
      <xdr:col>1</xdr:col>
      <xdr:colOff>2020778</xdr:colOff>
      <xdr:row>26</xdr:row>
      <xdr:rowOff>21913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F4596465-E7F0-0A40-872D-485136688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725" y="4165600"/>
          <a:ext cx="703153" cy="453713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650875</xdr:colOff>
      <xdr:row>137</xdr:row>
      <xdr:rowOff>63500</xdr:rowOff>
    </xdr:from>
    <xdr:to>
      <xdr:col>1</xdr:col>
      <xdr:colOff>1910875</xdr:colOff>
      <xdr:row>142</xdr:row>
      <xdr:rowOff>148361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id="{050BFA31-8FEA-AA4C-B567-72DD4AC48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5975" y="22237700"/>
          <a:ext cx="1260000" cy="973861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149</xdr:row>
      <xdr:rowOff>100012</xdr:rowOff>
    </xdr:from>
    <xdr:to>
      <xdr:col>1</xdr:col>
      <xdr:colOff>2194468</xdr:colOff>
      <xdr:row>155</xdr:row>
      <xdr:rowOff>22162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00C9FA8F-F567-BB44-85F7-34C95757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175" y="24357012"/>
          <a:ext cx="1975393" cy="98895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161</xdr:row>
      <xdr:rowOff>138113</xdr:rowOff>
    </xdr:from>
    <xdr:to>
      <xdr:col>1</xdr:col>
      <xdr:colOff>1966311</xdr:colOff>
      <xdr:row>166</xdr:row>
      <xdr:rowOff>169238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BC4B367A-E0EE-7A4D-9A9C-EB1745D9A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175" y="28836938"/>
          <a:ext cx="1598011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238122</xdr:colOff>
      <xdr:row>185</xdr:row>
      <xdr:rowOff>82550</xdr:rowOff>
    </xdr:from>
    <xdr:to>
      <xdr:col>1</xdr:col>
      <xdr:colOff>2111690</xdr:colOff>
      <xdr:row>191</xdr:row>
      <xdr:rowOff>4700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id="{18E6FAC1-0D91-BB47-A133-F5C9F837A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7" y="33124775"/>
          <a:ext cx="1873568" cy="10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422275</xdr:colOff>
      <xdr:row>207</xdr:row>
      <xdr:rowOff>112710</xdr:rowOff>
    </xdr:from>
    <xdr:to>
      <xdr:col>1</xdr:col>
      <xdr:colOff>1934275</xdr:colOff>
      <xdr:row>214</xdr:row>
      <xdr:rowOff>177255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4FE81F3C-D7F9-3946-A04E-406C5AA8B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" y="37079235"/>
          <a:ext cx="1512000" cy="1331370"/>
        </a:xfrm>
        <a:prstGeom prst="rect">
          <a:avLst/>
        </a:prstGeom>
      </xdr:spPr>
    </xdr:pic>
    <xdr:clientData/>
  </xdr:twoCellAnchor>
  <xdr:twoCellAnchor editAs="oneCell">
    <xdr:from>
      <xdr:col>1</xdr:col>
      <xdr:colOff>306380</xdr:colOff>
      <xdr:row>226</xdr:row>
      <xdr:rowOff>179388</xdr:rowOff>
    </xdr:from>
    <xdr:to>
      <xdr:col>1</xdr:col>
      <xdr:colOff>2090396</xdr:colOff>
      <xdr:row>233</xdr:row>
      <xdr:rowOff>136563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19BA8999-E0B3-444E-B2A1-7698BBC3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255" y="40346313"/>
          <a:ext cx="1784016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252</xdr:row>
      <xdr:rowOff>136525</xdr:rowOff>
    </xdr:from>
    <xdr:to>
      <xdr:col>1</xdr:col>
      <xdr:colOff>2091547</xdr:colOff>
      <xdr:row>259</xdr:row>
      <xdr:rowOff>93700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75A384EB-A53F-A244-B7EF-DD3973B47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326" y="40928925"/>
          <a:ext cx="1815321" cy="1201775"/>
        </a:xfrm>
        <a:prstGeom prst="rect">
          <a:avLst/>
        </a:prstGeom>
      </xdr:spPr>
    </xdr:pic>
    <xdr:clientData/>
  </xdr:twoCellAnchor>
  <xdr:twoCellAnchor editAs="oneCell">
    <xdr:from>
      <xdr:col>1</xdr:col>
      <xdr:colOff>874711</xdr:colOff>
      <xdr:row>293</xdr:row>
      <xdr:rowOff>4760</xdr:rowOff>
    </xdr:from>
    <xdr:to>
      <xdr:col>1</xdr:col>
      <xdr:colOff>1475492</xdr:colOff>
      <xdr:row>295</xdr:row>
      <xdr:rowOff>146810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FA72BE93-B24B-194B-8ECF-F35D2598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811" y="47629760"/>
          <a:ext cx="600781" cy="497650"/>
        </a:xfrm>
        <a:prstGeom prst="rect">
          <a:avLst/>
        </a:prstGeom>
      </xdr:spPr>
    </xdr:pic>
    <xdr:clientData/>
  </xdr:twoCellAnchor>
  <xdr:twoCellAnchor editAs="oneCell">
    <xdr:from>
      <xdr:col>1</xdr:col>
      <xdr:colOff>366707</xdr:colOff>
      <xdr:row>278</xdr:row>
      <xdr:rowOff>168275</xdr:rowOff>
    </xdr:from>
    <xdr:to>
      <xdr:col>1</xdr:col>
      <xdr:colOff>1962247</xdr:colOff>
      <xdr:row>285</xdr:row>
      <xdr:rowOff>161450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63652E54-B0FF-FD4F-9F6F-1C2430D2F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807" y="45354875"/>
          <a:ext cx="1595540" cy="12377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306</xdr:row>
      <xdr:rowOff>120390</xdr:rowOff>
    </xdr:from>
    <xdr:to>
      <xdr:col>1</xdr:col>
      <xdr:colOff>1962150</xdr:colOff>
      <xdr:row>313</xdr:row>
      <xdr:rowOff>24945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F4BD7354-B1D7-074A-A997-D55C1FD05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726" y="50259990"/>
          <a:ext cx="1533524" cy="1149155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337</xdr:row>
      <xdr:rowOff>0</xdr:rowOff>
    </xdr:from>
    <xdr:to>
      <xdr:col>1</xdr:col>
      <xdr:colOff>1537769</xdr:colOff>
      <xdr:row>341</xdr:row>
      <xdr:rowOff>97750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11D5A198-1587-3848-B00D-76FD58D7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1225" y="55499000"/>
          <a:ext cx="791644" cy="80895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685802</xdr:colOff>
      <xdr:row>318</xdr:row>
      <xdr:rowOff>171450</xdr:rowOff>
    </xdr:from>
    <xdr:to>
      <xdr:col>1</xdr:col>
      <xdr:colOff>1720665</xdr:colOff>
      <xdr:row>322</xdr:row>
      <xdr:rowOff>167550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5784C1A1-45FD-324F-9663-F5C641C1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902" y="52393850"/>
          <a:ext cx="1034863" cy="70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325</xdr:row>
      <xdr:rowOff>47625</xdr:rowOff>
    </xdr:from>
    <xdr:to>
      <xdr:col>1</xdr:col>
      <xdr:colOff>1708301</xdr:colOff>
      <xdr:row>329</xdr:row>
      <xdr:rowOff>43725</xdr:rowOff>
    </xdr:to>
    <xdr:pic>
      <xdr:nvPicPr>
        <xdr:cNvPr id="81" name="Obrázek 80">
          <a:extLst>
            <a:ext uri="{FF2B5EF4-FFF2-40B4-BE49-F238E27FC236}">
              <a16:creationId xmlns:a16="http://schemas.microsoft.com/office/drawing/2014/main" id="{9BC18E01-EF5A-5645-89C8-818FD419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675" y="53514625"/>
          <a:ext cx="917726" cy="70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750606</xdr:colOff>
      <xdr:row>350</xdr:row>
      <xdr:rowOff>171449</xdr:rowOff>
    </xdr:from>
    <xdr:to>
      <xdr:col>1</xdr:col>
      <xdr:colOff>1563048</xdr:colOff>
      <xdr:row>355</xdr:row>
      <xdr:rowOff>94574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6B0EFA49-4A1D-1F4A-B35A-D69106EAB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481" y="58635899"/>
          <a:ext cx="812442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641691</xdr:colOff>
      <xdr:row>363</xdr:row>
      <xdr:rowOff>28575</xdr:rowOff>
    </xdr:from>
    <xdr:to>
      <xdr:col>1</xdr:col>
      <xdr:colOff>1766830</xdr:colOff>
      <xdr:row>366</xdr:row>
      <xdr:rowOff>97650</xdr:rowOff>
    </xdr:to>
    <xdr:pic>
      <xdr:nvPicPr>
        <xdr:cNvPr id="83" name="Obrázek 82">
          <a:extLst>
            <a:ext uri="{FF2B5EF4-FFF2-40B4-BE49-F238E27FC236}">
              <a16:creationId xmlns:a16="http://schemas.microsoft.com/office/drawing/2014/main" id="{7F47CA13-1A6B-704B-8B0C-B46CCB836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791" y="60429775"/>
          <a:ext cx="1125139" cy="602475"/>
        </a:xfrm>
        <a:prstGeom prst="rect">
          <a:avLst/>
        </a:prstGeom>
      </xdr:spPr>
    </xdr:pic>
    <xdr:clientData/>
  </xdr:twoCellAnchor>
  <xdr:twoCellAnchor editAs="oneCell">
    <xdr:from>
      <xdr:col>1</xdr:col>
      <xdr:colOff>724520</xdr:colOff>
      <xdr:row>375</xdr:row>
      <xdr:rowOff>28576</xdr:rowOff>
    </xdr:from>
    <xdr:to>
      <xdr:col>1</xdr:col>
      <xdr:colOff>1609725</xdr:colOff>
      <xdr:row>380</xdr:row>
      <xdr:rowOff>145363</xdr:rowOff>
    </xdr:to>
    <xdr:pic>
      <xdr:nvPicPr>
        <xdr:cNvPr id="84" name="Obrázek 83">
          <a:extLst>
            <a:ext uri="{FF2B5EF4-FFF2-40B4-BE49-F238E27FC236}">
              <a16:creationId xmlns:a16="http://schemas.microsoft.com/office/drawing/2014/main" id="{D7AA60BA-3EBE-BA42-A65C-0493FA48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620" y="62512576"/>
          <a:ext cx="885205" cy="1005787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781051</xdr:colOff>
      <xdr:row>401</xdr:row>
      <xdr:rowOff>0</xdr:rowOff>
    </xdr:from>
    <xdr:to>
      <xdr:col>1</xdr:col>
      <xdr:colOff>1600200</xdr:colOff>
      <xdr:row>403</xdr:row>
      <xdr:rowOff>91240</xdr:rowOff>
    </xdr:to>
    <xdr:pic>
      <xdr:nvPicPr>
        <xdr:cNvPr id="85" name="Obrázek 84">
          <a:extLst>
            <a:ext uri="{FF2B5EF4-FFF2-40B4-BE49-F238E27FC236}">
              <a16:creationId xmlns:a16="http://schemas.microsoft.com/office/drawing/2014/main" id="{1E7F04EA-F97F-4A4D-9651-C3323E0B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151" y="65582800"/>
          <a:ext cx="819149" cy="446840"/>
        </a:xfrm>
        <a:prstGeom prst="rect">
          <a:avLst/>
        </a:prstGeom>
      </xdr:spPr>
    </xdr:pic>
    <xdr:clientData/>
  </xdr:twoCellAnchor>
  <xdr:twoCellAnchor editAs="oneCell">
    <xdr:from>
      <xdr:col>1</xdr:col>
      <xdr:colOff>581185</xdr:colOff>
      <xdr:row>387</xdr:row>
      <xdr:rowOff>47466</xdr:rowOff>
    </xdr:from>
    <xdr:to>
      <xdr:col>1</xdr:col>
      <xdr:colOff>1781178</xdr:colOff>
      <xdr:row>389</xdr:row>
      <xdr:rowOff>57712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C3EC85D3-FB73-6849-B02A-E816EE2A7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163359" y="64197192"/>
          <a:ext cx="365846" cy="1199993"/>
        </a:xfrm>
        <a:prstGeom prst="rect">
          <a:avLst/>
        </a:prstGeom>
      </xdr:spPr>
    </xdr:pic>
    <xdr:clientData/>
  </xdr:twoCellAnchor>
  <xdr:twoCellAnchor editAs="oneCell">
    <xdr:from>
      <xdr:col>1</xdr:col>
      <xdr:colOff>655855</xdr:colOff>
      <xdr:row>298</xdr:row>
      <xdr:rowOff>142874</xdr:rowOff>
    </xdr:from>
    <xdr:to>
      <xdr:col>1</xdr:col>
      <xdr:colOff>1926689</xdr:colOff>
      <xdr:row>302</xdr:row>
      <xdr:rowOff>138974</xdr:rowOff>
    </xdr:to>
    <xdr:pic>
      <xdr:nvPicPr>
        <xdr:cNvPr id="88" name="Obrázek 87">
          <a:extLst>
            <a:ext uri="{FF2B5EF4-FFF2-40B4-BE49-F238E27FC236}">
              <a16:creationId xmlns:a16="http://schemas.microsoft.com/office/drawing/2014/main" id="{AF53483D-6A5E-5F4F-A41F-B4E6885B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730" y="53349524"/>
          <a:ext cx="127083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1190625</xdr:colOff>
      <xdr:row>393</xdr:row>
      <xdr:rowOff>171450</xdr:rowOff>
    </xdr:from>
    <xdr:to>
      <xdr:col>1</xdr:col>
      <xdr:colOff>1783887</xdr:colOff>
      <xdr:row>396</xdr:row>
      <xdr:rowOff>132525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776A3C6-9934-4FBF-8A66-7992200B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33500" y="69884925"/>
          <a:ext cx="593262" cy="5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393</xdr:row>
      <xdr:rowOff>171450</xdr:rowOff>
    </xdr:from>
    <xdr:to>
      <xdr:col>1</xdr:col>
      <xdr:colOff>871275</xdr:colOff>
      <xdr:row>396</xdr:row>
      <xdr:rowOff>162021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FEA084B-1CAC-4180-92EE-A566E42F7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459402" y="69863673"/>
          <a:ext cx="533496" cy="57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52</xdr:row>
      <xdr:rowOff>76200</xdr:rowOff>
    </xdr:from>
    <xdr:to>
      <xdr:col>1</xdr:col>
      <xdr:colOff>2084729</xdr:colOff>
      <xdr:row>58</xdr:row>
      <xdr:rowOff>114698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2E5341F-DFCF-4515-A350-FD63D1B01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57175" y="8972550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52</xdr:row>
      <xdr:rowOff>76200</xdr:rowOff>
    </xdr:from>
    <xdr:to>
      <xdr:col>6</xdr:col>
      <xdr:colOff>943862</xdr:colOff>
      <xdr:row>58</xdr:row>
      <xdr:rowOff>14995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B058107-7F02-4B2A-B2DA-EC2F8183D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829300" y="9448800"/>
          <a:ext cx="1286762" cy="10246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33132</xdr:colOff>
      <xdr:row>2</xdr:row>
      <xdr:rowOff>18389</xdr:rowOff>
    </xdr:from>
    <xdr:to>
      <xdr:col>8</xdr:col>
      <xdr:colOff>530087</xdr:colOff>
      <xdr:row>4</xdr:row>
      <xdr:rowOff>150909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253082" y="437489"/>
          <a:ext cx="496955" cy="4944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569456</xdr:colOff>
      <xdr:row>149</xdr:row>
      <xdr:rowOff>38099</xdr:rowOff>
    </xdr:from>
    <xdr:to>
      <xdr:col>1</xdr:col>
      <xdr:colOff>1715649</xdr:colOff>
      <xdr:row>153</xdr:row>
      <xdr:rowOff>70199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32922">
          <a:off x="731381" y="1904999"/>
          <a:ext cx="1146193" cy="75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627408</xdr:colOff>
      <xdr:row>90</xdr:row>
      <xdr:rowOff>170623</xdr:rowOff>
    </xdr:from>
    <xdr:to>
      <xdr:col>1</xdr:col>
      <xdr:colOff>1798912</xdr:colOff>
      <xdr:row>95</xdr:row>
      <xdr:rowOff>162341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457E60-BF68-404A-AB08-2B83ECD3C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9333" y="15248698"/>
          <a:ext cx="1171504" cy="8965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0</xdr:colOff>
      <xdr:row>146</xdr:row>
      <xdr:rowOff>142875</xdr:rowOff>
    </xdr:from>
    <xdr:to>
      <xdr:col>2</xdr:col>
      <xdr:colOff>0</xdr:colOff>
      <xdr:row>150</xdr:row>
      <xdr:rowOff>114300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1AE0A6F7-3BAD-43B2-9F6C-DAEDD3EF4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3175" y="24993600"/>
          <a:ext cx="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1979546</xdr:colOff>
      <xdr:row>157</xdr:row>
      <xdr:rowOff>81101</xdr:rowOff>
    </xdr:from>
    <xdr:to>
      <xdr:col>2</xdr:col>
      <xdr:colOff>47625</xdr:colOff>
      <xdr:row>160</xdr:row>
      <xdr:rowOff>14424</xdr:rowOff>
    </xdr:to>
    <xdr:pic>
      <xdr:nvPicPr>
        <xdr:cNvPr id="5" name="Obrázek 2">
          <a:extLst>
            <a:ext uri="{FF2B5EF4-FFF2-40B4-BE49-F238E27FC236}">
              <a16:creationId xmlns:a16="http://schemas.microsoft.com/office/drawing/2014/main" id="{3E6CF690-09E9-4793-975D-0764D20B6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1471" y="26922551"/>
          <a:ext cx="449329" cy="476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1972988</xdr:colOff>
      <xdr:row>147</xdr:row>
      <xdr:rowOff>120718</xdr:rowOff>
    </xdr:from>
    <xdr:to>
      <xdr:col>2</xdr:col>
      <xdr:colOff>103187</xdr:colOff>
      <xdr:row>150</xdr:row>
      <xdr:rowOff>111193</xdr:rowOff>
    </xdr:to>
    <xdr:pic>
      <xdr:nvPicPr>
        <xdr:cNvPr id="6" name="Obrázek 3">
          <a:extLst>
            <a:ext uri="{FF2B5EF4-FFF2-40B4-BE49-F238E27FC236}">
              <a16:creationId xmlns:a16="http://schemas.microsoft.com/office/drawing/2014/main" id="{85308584-33BC-4E06-9B94-C1BB2CF1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2134913" y="25152418"/>
          <a:ext cx="511449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673653</xdr:colOff>
      <xdr:row>156</xdr:row>
      <xdr:rowOff>94143</xdr:rowOff>
    </xdr:from>
    <xdr:to>
      <xdr:col>5</xdr:col>
      <xdr:colOff>75234</xdr:colOff>
      <xdr:row>160</xdr:row>
      <xdr:rowOff>26226</xdr:rowOff>
    </xdr:to>
    <xdr:pic>
      <xdr:nvPicPr>
        <xdr:cNvPr id="12" name="Obrázek 4">
          <a:extLst>
            <a:ext uri="{FF2B5EF4-FFF2-40B4-BE49-F238E27FC236}">
              <a16:creationId xmlns:a16="http://schemas.microsoft.com/office/drawing/2014/main" id="{3A5C3EC1-138C-4C12-A7AA-2D83CBB2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2653" y="26754618"/>
          <a:ext cx="1163706" cy="655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592000</xdr:colOff>
      <xdr:row>151</xdr:row>
      <xdr:rowOff>119339</xdr:rowOff>
    </xdr:from>
    <xdr:to>
      <xdr:col>5</xdr:col>
      <xdr:colOff>36237</xdr:colOff>
      <xdr:row>155</xdr:row>
      <xdr:rowOff>14218</xdr:rowOff>
    </xdr:to>
    <xdr:pic>
      <xdr:nvPicPr>
        <xdr:cNvPr id="24" name="Obrázek 9">
          <a:extLst>
            <a:ext uri="{FF2B5EF4-FFF2-40B4-BE49-F238E27FC236}">
              <a16:creationId xmlns:a16="http://schemas.microsoft.com/office/drawing/2014/main" id="{8C43229C-15B5-4AFC-A5B7-83C38AB1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1000" y="25874939"/>
          <a:ext cx="1206362" cy="618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147</xdr:row>
      <xdr:rowOff>66675</xdr:rowOff>
    </xdr:from>
    <xdr:to>
      <xdr:col>2</xdr:col>
      <xdr:colOff>0</xdr:colOff>
      <xdr:row>149</xdr:row>
      <xdr:rowOff>152400</xdr:rowOff>
    </xdr:to>
    <xdr:pic>
      <xdr:nvPicPr>
        <xdr:cNvPr id="25" name="Obrázek 14">
          <a:extLst>
            <a:ext uri="{FF2B5EF4-FFF2-40B4-BE49-F238E27FC236}">
              <a16:creationId xmlns:a16="http://schemas.microsoft.com/office/drawing/2014/main" id="{2C8E7490-A9FC-4580-BE82-42585D11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3175" y="25098375"/>
          <a:ext cx="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151</xdr:row>
      <xdr:rowOff>114300</xdr:rowOff>
    </xdr:from>
    <xdr:to>
      <xdr:col>2</xdr:col>
      <xdr:colOff>0</xdr:colOff>
      <xdr:row>154</xdr:row>
      <xdr:rowOff>57150</xdr:rowOff>
    </xdr:to>
    <xdr:pic>
      <xdr:nvPicPr>
        <xdr:cNvPr id="30" name="Obrázek 18">
          <a:extLst>
            <a:ext uri="{FF2B5EF4-FFF2-40B4-BE49-F238E27FC236}">
              <a16:creationId xmlns:a16="http://schemas.microsoft.com/office/drawing/2014/main" id="{E8616FE1-2452-4855-9030-81341093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3175" y="25869900"/>
          <a:ext cx="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157</xdr:row>
      <xdr:rowOff>38100</xdr:rowOff>
    </xdr:from>
    <xdr:to>
      <xdr:col>2</xdr:col>
      <xdr:colOff>0</xdr:colOff>
      <xdr:row>159</xdr:row>
      <xdr:rowOff>133350</xdr:rowOff>
    </xdr:to>
    <xdr:pic>
      <xdr:nvPicPr>
        <xdr:cNvPr id="31" name="Obrázek 19">
          <a:extLst>
            <a:ext uri="{FF2B5EF4-FFF2-40B4-BE49-F238E27FC236}">
              <a16:creationId xmlns:a16="http://schemas.microsoft.com/office/drawing/2014/main" id="{5B6B4A2B-E422-4527-8C2E-4BFC48E4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3175" y="26879550"/>
          <a:ext cx="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1965602</xdr:colOff>
      <xdr:row>152</xdr:row>
      <xdr:rowOff>117820</xdr:rowOff>
    </xdr:from>
    <xdr:to>
      <xdr:col>2</xdr:col>
      <xdr:colOff>63500</xdr:colOff>
      <xdr:row>155</xdr:row>
      <xdr:rowOff>108295</xdr:rowOff>
    </xdr:to>
    <xdr:pic>
      <xdr:nvPicPr>
        <xdr:cNvPr id="32" name="Obrázek 21">
          <a:extLst>
            <a:ext uri="{FF2B5EF4-FFF2-40B4-BE49-F238E27FC236}">
              <a16:creationId xmlns:a16="http://schemas.microsoft.com/office/drawing/2014/main" id="{F4156294-E84E-4BD2-A0F1-7D928ED59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7527" y="26054395"/>
          <a:ext cx="479148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725421</xdr:colOff>
      <xdr:row>147</xdr:row>
      <xdr:rowOff>176352</xdr:rowOff>
    </xdr:from>
    <xdr:to>
      <xdr:col>3</xdr:col>
      <xdr:colOff>211559</xdr:colOff>
      <xdr:row>150</xdr:row>
      <xdr:rowOff>110504</xdr:rowOff>
    </xdr:to>
    <xdr:pic>
      <xdr:nvPicPr>
        <xdr:cNvPr id="33" name="Obrázek 16">
          <a:extLst>
            <a:ext uri="{FF2B5EF4-FFF2-40B4-BE49-F238E27FC236}">
              <a16:creationId xmlns:a16="http://schemas.microsoft.com/office/drawing/2014/main" id="{DD18FE07-15D4-45A3-BD0B-5E168D232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8596" y="25208052"/>
          <a:ext cx="371963" cy="477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737707</xdr:colOff>
      <xdr:row>152</xdr:row>
      <xdr:rowOff>118579</xdr:rowOff>
    </xdr:from>
    <xdr:to>
      <xdr:col>3</xdr:col>
      <xdr:colOff>223845</xdr:colOff>
      <xdr:row>155</xdr:row>
      <xdr:rowOff>68953</xdr:rowOff>
    </xdr:to>
    <xdr:pic>
      <xdr:nvPicPr>
        <xdr:cNvPr id="34" name="Obrázek 16">
          <a:extLst>
            <a:ext uri="{FF2B5EF4-FFF2-40B4-BE49-F238E27FC236}">
              <a16:creationId xmlns:a16="http://schemas.microsoft.com/office/drawing/2014/main" id="{78CFC2CB-881F-49E3-8CF9-FEB62B575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0882" y="26055154"/>
          <a:ext cx="371963" cy="49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726179</xdr:colOff>
      <xdr:row>157</xdr:row>
      <xdr:rowOff>18359</xdr:rowOff>
    </xdr:from>
    <xdr:to>
      <xdr:col>3</xdr:col>
      <xdr:colOff>212317</xdr:colOff>
      <xdr:row>159</xdr:row>
      <xdr:rowOff>151295</xdr:rowOff>
    </xdr:to>
    <xdr:pic>
      <xdr:nvPicPr>
        <xdr:cNvPr id="35" name="Obrázek 16">
          <a:extLst>
            <a:ext uri="{FF2B5EF4-FFF2-40B4-BE49-F238E27FC236}">
              <a16:creationId xmlns:a16="http://schemas.microsoft.com/office/drawing/2014/main" id="{EBAECEEB-4E87-4198-84F5-D7109C2F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9354" y="26859809"/>
          <a:ext cx="371963" cy="49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809970</xdr:colOff>
      <xdr:row>101</xdr:row>
      <xdr:rowOff>53491</xdr:rowOff>
    </xdr:from>
    <xdr:to>
      <xdr:col>1</xdr:col>
      <xdr:colOff>1580253</xdr:colOff>
      <xdr:row>104</xdr:row>
      <xdr:rowOff>120098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9985071D-CC02-49E5-B1CC-2CADD609F86C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895" y="17122291"/>
          <a:ext cx="770283" cy="6095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726798</xdr:colOff>
      <xdr:row>109</xdr:row>
      <xdr:rowOff>179110</xdr:rowOff>
    </xdr:from>
    <xdr:to>
      <xdr:col>1</xdr:col>
      <xdr:colOff>1579908</xdr:colOff>
      <xdr:row>113</xdr:row>
      <xdr:rowOff>145980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B750A2B8-9D88-4D74-803E-C281FEF03FCF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8723" y="18695710"/>
          <a:ext cx="853110" cy="6907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523877</xdr:colOff>
      <xdr:row>9</xdr:row>
      <xdr:rowOff>47623</xdr:rowOff>
    </xdr:from>
    <xdr:to>
      <xdr:col>1</xdr:col>
      <xdr:colOff>1779230</xdr:colOff>
      <xdr:row>13</xdr:row>
      <xdr:rowOff>151723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ED98FD28-E2E2-494C-B155-CF4B061A7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932922">
          <a:off x="685802" y="1676398"/>
          <a:ext cx="1255353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19</xdr:row>
      <xdr:rowOff>29421</xdr:rowOff>
    </xdr:from>
    <xdr:to>
      <xdr:col>1</xdr:col>
      <xdr:colOff>1838431</xdr:colOff>
      <xdr:row>24</xdr:row>
      <xdr:rowOff>113625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1F2B8F86-FA18-4A9D-A898-2150505F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525096"/>
          <a:ext cx="1438381" cy="98907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28</xdr:row>
      <xdr:rowOff>178733</xdr:rowOff>
    </xdr:from>
    <xdr:to>
      <xdr:col>1</xdr:col>
      <xdr:colOff>1843086</xdr:colOff>
      <xdr:row>34</xdr:row>
      <xdr:rowOff>104100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62278BB8-5254-4E8C-8DFC-DA78BC8B3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5303183"/>
          <a:ext cx="1366836" cy="1011217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146</xdr:row>
      <xdr:rowOff>171450</xdr:rowOff>
    </xdr:from>
    <xdr:to>
      <xdr:col>4</xdr:col>
      <xdr:colOff>570256</xdr:colOff>
      <xdr:row>150</xdr:row>
      <xdr:rowOff>66750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50BA70F6-1649-46C3-B1EA-C35C0C1D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0050" y="25022175"/>
          <a:ext cx="836956" cy="6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64</xdr:row>
      <xdr:rowOff>9525</xdr:rowOff>
    </xdr:from>
    <xdr:to>
      <xdr:col>1</xdr:col>
      <xdr:colOff>1841025</xdr:colOff>
      <xdr:row>68</xdr:row>
      <xdr:rowOff>161431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B7FCD21F-0DFA-4051-8E37-825C66CA4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10382250"/>
          <a:ext cx="1260000" cy="87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681362</xdr:colOff>
      <xdr:row>38</xdr:row>
      <xdr:rowOff>171450</xdr:rowOff>
    </xdr:from>
    <xdr:to>
      <xdr:col>1</xdr:col>
      <xdr:colOff>1576189</xdr:colOff>
      <xdr:row>43</xdr:row>
      <xdr:rowOff>94575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66EDC82A-F509-458B-8DD7-D7C7507C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287" y="6819900"/>
          <a:ext cx="894827" cy="828000"/>
        </a:xfrm>
        <a:prstGeom prst="rect">
          <a:avLst/>
        </a:prstGeom>
      </xdr:spPr>
    </xdr:pic>
    <xdr:clientData/>
  </xdr:twoCellAnchor>
  <xdr:oneCellAnchor>
    <xdr:from>
      <xdr:col>1</xdr:col>
      <xdr:colOff>619126</xdr:colOff>
      <xdr:row>47</xdr:row>
      <xdr:rowOff>171450</xdr:rowOff>
    </xdr:from>
    <xdr:ext cx="1212431" cy="828000"/>
    <xdr:pic>
      <xdr:nvPicPr>
        <xdr:cNvPr id="44" name="Obrázek 146561" descr="Obsah obrázku nástroj&#10;&#10;Popis byl vytvořen automaticky">
          <a:extLst>
            <a:ext uri="{FF2B5EF4-FFF2-40B4-BE49-F238E27FC236}">
              <a16:creationId xmlns:a16="http://schemas.microsoft.com/office/drawing/2014/main" id="{26DEBD27-FCAA-48C5-8FE1-45C94BD0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1051" y="8334375"/>
          <a:ext cx="1212431" cy="8280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571500</xdr:colOff>
      <xdr:row>82</xdr:row>
      <xdr:rowOff>32677</xdr:rowOff>
    </xdr:from>
    <xdr:to>
      <xdr:col>1</xdr:col>
      <xdr:colOff>1939500</xdr:colOff>
      <xdr:row>86</xdr:row>
      <xdr:rowOff>91656</xdr:rowOff>
    </xdr:to>
    <xdr:pic>
      <xdr:nvPicPr>
        <xdr:cNvPr id="45" name="83638B5A-6E2D-4697-9BDB-BED30825067C" descr="D02DC72A-8D2F-412E-97C3-46C04B79F9BD.png">
          <a:extLst>
            <a:ext uri="{FF2B5EF4-FFF2-40B4-BE49-F238E27FC236}">
              <a16:creationId xmlns:a16="http://schemas.microsoft.com/office/drawing/2014/main" id="{F1A335B4-5FEE-4238-A50C-2F6AC9A1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r:link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3662952"/>
          <a:ext cx="1368000" cy="7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514350</xdr:colOff>
      <xdr:row>72</xdr:row>
      <xdr:rowOff>171450</xdr:rowOff>
    </xdr:from>
    <xdr:ext cx="1367914" cy="882652"/>
    <xdr:pic>
      <xdr:nvPicPr>
        <xdr:cNvPr id="46" name="516CB8F8-2A2A-4FFF-9B01-C44A962135C0" descr="C01082ED-F7EF-414E-AB68-41731892B064.png">
          <a:extLst>
            <a:ext uri="{FF2B5EF4-FFF2-40B4-BE49-F238E27FC236}">
              <a16:creationId xmlns:a16="http://schemas.microsoft.com/office/drawing/2014/main" id="{2B7A12F8-2485-4CDA-9EBB-617987EE6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6275" y="11991975"/>
          <a:ext cx="1367914" cy="882652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304800</xdr:colOff>
      <xdr:row>120</xdr:row>
      <xdr:rowOff>57151</xdr:rowOff>
    </xdr:from>
    <xdr:to>
      <xdr:col>1</xdr:col>
      <xdr:colOff>2032800</xdr:colOff>
      <xdr:row>124</xdr:row>
      <xdr:rowOff>162998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7110B7C1-13E3-410C-91AE-6F47B834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20202526"/>
          <a:ext cx="1728000" cy="829747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129</xdr:row>
      <xdr:rowOff>0</xdr:rowOff>
    </xdr:from>
    <xdr:to>
      <xdr:col>1</xdr:col>
      <xdr:colOff>1889479</xdr:colOff>
      <xdr:row>133</xdr:row>
      <xdr:rowOff>140100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C0EB240-A39D-412B-A9DB-B0F5C299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1975" y="21774150"/>
          <a:ext cx="1489429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138</xdr:row>
      <xdr:rowOff>28574</xdr:rowOff>
    </xdr:from>
    <xdr:to>
      <xdr:col>1</xdr:col>
      <xdr:colOff>1935995</xdr:colOff>
      <xdr:row>142</xdr:row>
      <xdr:rowOff>132674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AE412A7E-58C2-4517-B8D4-32178C3ED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81024" y="23431499"/>
          <a:ext cx="1516896" cy="8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54</xdr:row>
      <xdr:rowOff>95250</xdr:rowOff>
    </xdr:from>
    <xdr:to>
      <xdr:col>1</xdr:col>
      <xdr:colOff>2094254</xdr:colOff>
      <xdr:row>60</xdr:row>
      <xdr:rowOff>133748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DCE02E10-C96F-4D14-8512-005BDD04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5750" y="9467850"/>
          <a:ext cx="1970429" cy="1124348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54</xdr:row>
      <xdr:rowOff>76200</xdr:rowOff>
    </xdr:from>
    <xdr:to>
      <xdr:col>6</xdr:col>
      <xdr:colOff>943862</xdr:colOff>
      <xdr:row>60</xdr:row>
      <xdr:rowOff>14995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6D71029-440C-4960-99D3-D787FB52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29300" y="9448800"/>
          <a:ext cx="1286762" cy="10246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27164</xdr:colOff>
      <xdr:row>2</xdr:row>
      <xdr:rowOff>16565</xdr:rowOff>
    </xdr:from>
    <xdr:to>
      <xdr:col>7</xdr:col>
      <xdr:colOff>536876</xdr:colOff>
      <xdr:row>4</xdr:row>
      <xdr:rowOff>161013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456664" y="435665"/>
          <a:ext cx="509712" cy="50639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952501</xdr:colOff>
      <xdr:row>11</xdr:row>
      <xdr:rowOff>95250</xdr:rowOff>
    </xdr:from>
    <xdr:to>
      <xdr:col>1</xdr:col>
      <xdr:colOff>2162176</xdr:colOff>
      <xdr:row>18</xdr:row>
      <xdr:rowOff>9525</xdr:rowOff>
    </xdr:to>
    <xdr:pic>
      <xdr:nvPicPr>
        <xdr:cNvPr id="9" name="Grafik 15" descr="G:\01_General\Elysee\07_BILDER\01_Bilder - Artikelbilder\Saddels-Anbohrschellen\Orbitvu\Anbohrschellen\png\550 0020_1.png">
          <a:extLst>
            <a:ext uri="{FF2B5EF4-FFF2-40B4-BE49-F238E27FC236}">
              <a16:creationId xmlns:a16="http://schemas.microsoft.com/office/drawing/2014/main" id="{090E2A58-9953-4684-A931-E269085C009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2143125"/>
          <a:ext cx="1209675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866775</xdr:colOff>
      <xdr:row>28</xdr:row>
      <xdr:rowOff>114300</xdr:rowOff>
    </xdr:from>
    <xdr:to>
      <xdr:col>1</xdr:col>
      <xdr:colOff>2190751</xdr:colOff>
      <xdr:row>35</xdr:row>
      <xdr:rowOff>104775</xdr:rowOff>
    </xdr:to>
    <xdr:pic>
      <xdr:nvPicPr>
        <xdr:cNvPr id="10" name="Grafik 31" descr="G:\01_General\Elysee\07_BILDER\01_Bilder - Artikelbilder\Saddels-Anbohrschellen\Orbitvu\png\550 046303_2.png">
          <a:extLst>
            <a:ext uri="{FF2B5EF4-FFF2-40B4-BE49-F238E27FC236}">
              <a16:creationId xmlns:a16="http://schemas.microsoft.com/office/drawing/2014/main" id="{0EBA2F84-C186-4E1F-8575-E70AFC48C04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238750"/>
          <a:ext cx="1323976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942975</xdr:colOff>
      <xdr:row>86</xdr:row>
      <xdr:rowOff>57150</xdr:rowOff>
    </xdr:from>
    <xdr:to>
      <xdr:col>1</xdr:col>
      <xdr:colOff>2124075</xdr:colOff>
      <xdr:row>93</xdr:row>
      <xdr:rowOff>38100</xdr:rowOff>
    </xdr:to>
    <xdr:pic>
      <xdr:nvPicPr>
        <xdr:cNvPr id="11" name="Grafik 18" descr="G:\01_General\Elysee\07_BILDER\01_Bilder - Artikelbilder\Saddels-Anbohrschellen\Orbitvu\Anbohrschellen\png\550B020_1.png">
          <a:extLst>
            <a:ext uri="{FF2B5EF4-FFF2-40B4-BE49-F238E27FC236}">
              <a16:creationId xmlns:a16="http://schemas.microsoft.com/office/drawing/2014/main" id="{2A5C64CD-0675-48D1-9351-F6F1F0B9641D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5678150"/>
          <a:ext cx="1181100" cy="12477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  <xdr:twoCellAnchor editAs="oneCell">
    <xdr:from>
      <xdr:col>1</xdr:col>
      <xdr:colOff>847725</xdr:colOff>
      <xdr:row>63</xdr:row>
      <xdr:rowOff>28575</xdr:rowOff>
    </xdr:from>
    <xdr:to>
      <xdr:col>1</xdr:col>
      <xdr:colOff>2228850</xdr:colOff>
      <xdr:row>70</xdr:row>
      <xdr:rowOff>104775</xdr:rowOff>
    </xdr:to>
    <xdr:pic>
      <xdr:nvPicPr>
        <xdr:cNvPr id="12" name="Grafik 16" descr="G:\01_General\Elysee\07_BILDER\01_Bilder - Artikelbilder\Saddels-Anbohrschellen\Orbitvu\Anbohrschellen\png\550 01402_1.png">
          <a:extLst>
            <a:ext uri="{FF2B5EF4-FFF2-40B4-BE49-F238E27FC236}">
              <a16:creationId xmlns:a16="http://schemas.microsoft.com/office/drawing/2014/main" id="{9E1968DC-5B72-4C43-951D-DDC7DF813D4B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1487150"/>
          <a:ext cx="138112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952499</xdr:colOff>
      <xdr:row>137</xdr:row>
      <xdr:rowOff>85726</xdr:rowOff>
    </xdr:from>
    <xdr:to>
      <xdr:col>1</xdr:col>
      <xdr:colOff>2095500</xdr:colOff>
      <xdr:row>143</xdr:row>
      <xdr:rowOff>161926</xdr:rowOff>
    </xdr:to>
    <xdr:pic>
      <xdr:nvPicPr>
        <xdr:cNvPr id="13" name="Grafik 19" descr="G:\01_General\Elysee\07_BILDER\01_Bilder - Artikelbilder\Saddels-Anbohrschellen\Orbitvu\Anbohrschellen\png\550B 125 08.png">
          <a:extLst>
            <a:ext uri="{FF2B5EF4-FFF2-40B4-BE49-F238E27FC236}">
              <a16:creationId xmlns:a16="http://schemas.microsoft.com/office/drawing/2014/main" id="{84E15FFD-7821-4E11-8377-45B2F0591D2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4" y="24936451"/>
          <a:ext cx="1143001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828675</xdr:colOff>
      <xdr:row>101</xdr:row>
      <xdr:rowOff>0</xdr:rowOff>
    </xdr:from>
    <xdr:to>
      <xdr:col>1</xdr:col>
      <xdr:colOff>2200275</xdr:colOff>
      <xdr:row>108</xdr:row>
      <xdr:rowOff>19050</xdr:rowOff>
    </xdr:to>
    <xdr:pic>
      <xdr:nvPicPr>
        <xdr:cNvPr id="14" name="Grafik 17" descr="G:\01_General\Elysee\07_BILDER\01_Bilder - Artikelbilder\Saddels-Anbohrschellen\Orbitvu\Anbohrschellen\png\550B 0450_1.png">
          <a:extLst>
            <a:ext uri="{FF2B5EF4-FFF2-40B4-BE49-F238E27FC236}">
              <a16:creationId xmlns:a16="http://schemas.microsoft.com/office/drawing/2014/main" id="{1918FB5A-36B7-4A6A-BED9-0DFB4E3F491B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8335625"/>
          <a:ext cx="1371600" cy="1285875"/>
        </a:xfrm>
        <a:prstGeom prst="rect">
          <a:avLst/>
        </a:prstGeom>
        <a:noFill/>
        <a:ln>
          <a:noFill/>
        </a:ln>
        <a:scene3d>
          <a:camera prst="orthographicFront">
            <a:rot lat="0" lon="10800000" rev="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16A7DB"/>
  </sheetPr>
  <dimension ref="A1:R36"/>
  <sheetViews>
    <sheetView tabSelected="1" zoomScaleNormal="100" workbookViewId="0"/>
  </sheetViews>
  <sheetFormatPr defaultColWidth="9.140625" defaultRowHeight="14.25" customHeight="1"/>
  <cols>
    <col min="1" max="1" width="3.42578125" style="8" customWidth="1"/>
    <col min="2" max="2" width="15.42578125" style="8" customWidth="1"/>
    <col min="3" max="3" width="30.28515625" style="8" bestFit="1" customWidth="1"/>
    <col min="4" max="5" width="9.140625" style="8"/>
    <col min="6" max="6" width="10.140625" style="8" bestFit="1" customWidth="1"/>
    <col min="7" max="7" width="9.140625" style="8"/>
    <col min="8" max="8" width="17.85546875" style="8" customWidth="1"/>
    <col min="9" max="9" width="6.42578125" style="8" customWidth="1"/>
    <col min="10" max="10" width="15.7109375" style="8" customWidth="1"/>
    <col min="11" max="11" width="2.28515625" style="8" customWidth="1"/>
    <col min="12" max="12" width="21.85546875" style="8" customWidth="1"/>
    <col min="13" max="14" width="9.140625" style="8"/>
    <col min="15" max="15" width="27.42578125" style="8" bestFit="1" customWidth="1"/>
    <col min="16" max="16384" width="9.140625" style="8"/>
  </cols>
  <sheetData>
    <row r="1" spans="1:12" ht="14.25" customHeight="1">
      <c r="A1" s="45"/>
      <c r="B1" s="583"/>
      <c r="C1" s="583"/>
      <c r="D1" s="583"/>
      <c r="E1" s="583"/>
      <c r="F1" s="45"/>
      <c r="G1" s="45"/>
      <c r="H1" s="45"/>
      <c r="I1" s="45"/>
      <c r="J1" s="45"/>
      <c r="K1" s="45"/>
    </row>
    <row r="2" spans="1:12" ht="20.85" customHeight="1">
      <c r="A2" s="45"/>
      <c r="B2" s="934" t="s">
        <v>2397</v>
      </c>
      <c r="C2" s="935"/>
      <c r="D2" s="935"/>
      <c r="E2" s="935"/>
      <c r="F2" s="935"/>
      <c r="G2" s="935"/>
      <c r="H2" s="935"/>
      <c r="I2" s="935"/>
      <c r="J2" s="935"/>
      <c r="K2" s="45"/>
    </row>
    <row r="3" spans="1:12" ht="14.25" customHeight="1">
      <c r="A3" s="45"/>
      <c r="B3" s="936" t="s">
        <v>1422</v>
      </c>
      <c r="C3" s="936"/>
      <c r="D3" s="936"/>
      <c r="E3" s="936"/>
      <c r="F3" s="936"/>
      <c r="G3" s="936"/>
      <c r="H3" s="936"/>
      <c r="I3" s="936"/>
      <c r="J3" s="936"/>
      <c r="K3" s="45"/>
    </row>
    <row r="4" spans="1:12" ht="14.25" customHeight="1">
      <c r="A4" s="45"/>
      <c r="B4" s="617" t="s">
        <v>1743</v>
      </c>
      <c r="C4" s="618" t="s">
        <v>1423</v>
      </c>
      <c r="D4" s="619"/>
      <c r="E4" s="620"/>
      <c r="F4" s="944" t="s">
        <v>1744</v>
      </c>
      <c r="G4" s="944"/>
      <c r="H4" s="937" t="s">
        <v>1740</v>
      </c>
      <c r="I4" s="937"/>
      <c r="J4" s="937"/>
      <c r="K4" s="45"/>
    </row>
    <row r="5" spans="1:12" ht="14.25" customHeight="1">
      <c r="A5" s="45"/>
      <c r="B5" s="937" t="s">
        <v>1745</v>
      </c>
      <c r="C5" s="937"/>
      <c r="D5" s="937"/>
      <c r="E5" s="937"/>
      <c r="F5" s="937"/>
      <c r="G5" s="937"/>
      <c r="H5" s="937"/>
      <c r="I5" s="937"/>
      <c r="J5" s="937"/>
      <c r="K5" s="45"/>
    </row>
    <row r="6" spans="1:12" ht="14.25" customHeight="1" thickBot="1">
      <c r="A6" s="45"/>
      <c r="B6" s="938" t="s">
        <v>2455</v>
      </c>
      <c r="C6" s="938"/>
      <c r="D6" s="938"/>
      <c r="E6" s="938"/>
      <c r="F6" s="938"/>
      <c r="G6" s="938"/>
      <c r="H6" s="938"/>
      <c r="I6" s="938"/>
      <c r="J6" s="938"/>
      <c r="K6" s="45"/>
    </row>
    <row r="7" spans="1:12" ht="14.25" customHeight="1">
      <c r="A7" s="45"/>
      <c r="B7" s="939"/>
      <c r="C7" s="940"/>
      <c r="D7" s="940"/>
      <c r="E7" s="940"/>
      <c r="F7" s="940"/>
      <c r="G7" s="940"/>
      <c r="H7" s="940"/>
      <c r="I7" s="941"/>
      <c r="J7" s="942" t="s">
        <v>1470</v>
      </c>
      <c r="K7" s="45"/>
      <c r="L7" s="47"/>
    </row>
    <row r="8" spans="1:12" ht="14.25" customHeight="1">
      <c r="A8" s="45"/>
      <c r="B8" s="167"/>
      <c r="C8" s="168"/>
      <c r="D8" s="168"/>
      <c r="E8" s="168"/>
      <c r="F8" s="168"/>
      <c r="G8" s="168"/>
      <c r="H8" s="168"/>
      <c r="I8" s="169"/>
      <c r="J8" s="943"/>
      <c r="K8" s="45"/>
      <c r="L8" s="47"/>
    </row>
    <row r="9" spans="1:12" ht="14.25" customHeight="1">
      <c r="A9" s="45"/>
      <c r="B9" s="933" t="s">
        <v>1468</v>
      </c>
      <c r="C9" s="931"/>
      <c r="D9" s="931"/>
      <c r="E9" s="931"/>
      <c r="F9" s="931"/>
      <c r="G9" s="931"/>
      <c r="H9" s="931"/>
      <c r="I9" s="932"/>
      <c r="J9" s="581"/>
      <c r="K9" s="45"/>
      <c r="L9" s="461" t="s">
        <v>1672</v>
      </c>
    </row>
    <row r="10" spans="1:12" ht="14.25" customHeight="1">
      <c r="A10" s="45"/>
      <c r="B10" s="933" t="s">
        <v>1469</v>
      </c>
      <c r="C10" s="931"/>
      <c r="D10" s="931"/>
      <c r="E10" s="931"/>
      <c r="F10" s="931"/>
      <c r="G10" s="931"/>
      <c r="H10" s="931"/>
      <c r="I10" s="932"/>
      <c r="J10" s="581"/>
      <c r="K10" s="45"/>
      <c r="L10" s="461" t="s">
        <v>1672</v>
      </c>
    </row>
    <row r="11" spans="1:12" s="38" customFormat="1" ht="14.25" customHeight="1">
      <c r="A11" s="582"/>
      <c r="B11" s="933" t="s">
        <v>1551</v>
      </c>
      <c r="C11" s="931"/>
      <c r="D11" s="931"/>
      <c r="E11" s="931"/>
      <c r="F11" s="931"/>
      <c r="G11" s="931"/>
      <c r="H11" s="931"/>
      <c r="I11" s="932"/>
      <c r="J11" s="581"/>
      <c r="K11" s="582"/>
      <c r="L11" s="461" t="s">
        <v>1672</v>
      </c>
    </row>
    <row r="12" spans="1:12" s="38" customFormat="1" ht="14.25" customHeight="1">
      <c r="A12" s="582"/>
      <c r="B12" s="933" t="s">
        <v>1552</v>
      </c>
      <c r="C12" s="931"/>
      <c r="D12" s="931"/>
      <c r="E12" s="931"/>
      <c r="F12" s="931"/>
      <c r="G12" s="931"/>
      <c r="H12" s="931"/>
      <c r="I12" s="932"/>
      <c r="J12" s="581"/>
      <c r="K12" s="582"/>
      <c r="L12" s="461" t="s">
        <v>1672</v>
      </c>
    </row>
    <row r="13" spans="1:12" s="38" customFormat="1" ht="14.25" customHeight="1">
      <c r="A13" s="582"/>
      <c r="B13" s="933" t="s">
        <v>1553</v>
      </c>
      <c r="C13" s="931"/>
      <c r="D13" s="931"/>
      <c r="E13" s="931"/>
      <c r="F13" s="931"/>
      <c r="G13" s="931"/>
      <c r="H13" s="931"/>
      <c r="I13" s="932"/>
      <c r="J13" s="581"/>
      <c r="K13" s="582"/>
      <c r="L13" s="461" t="s">
        <v>1672</v>
      </c>
    </row>
    <row r="14" spans="1:12" s="38" customFormat="1" ht="14.25" customHeight="1">
      <c r="A14" s="582"/>
      <c r="B14" s="930" t="s">
        <v>1665</v>
      </c>
      <c r="C14" s="931"/>
      <c r="D14" s="931"/>
      <c r="E14" s="931"/>
      <c r="F14" s="931"/>
      <c r="G14" s="931"/>
      <c r="H14" s="931"/>
      <c r="I14" s="932"/>
      <c r="J14" s="581"/>
      <c r="K14" s="582"/>
      <c r="L14" s="461" t="s">
        <v>1672</v>
      </c>
    </row>
    <row r="15" spans="1:12" s="38" customFormat="1" ht="14.25" customHeight="1">
      <c r="A15" s="582"/>
      <c r="B15" s="930" t="s">
        <v>1656</v>
      </c>
      <c r="C15" s="931"/>
      <c r="D15" s="931"/>
      <c r="E15" s="931"/>
      <c r="F15" s="931"/>
      <c r="G15" s="931"/>
      <c r="H15" s="931"/>
      <c r="I15" s="932"/>
      <c r="J15" s="581"/>
      <c r="K15" s="582"/>
      <c r="L15" s="461" t="s">
        <v>1672</v>
      </c>
    </row>
    <row r="16" spans="1:12" s="38" customFormat="1" ht="14.25" customHeight="1">
      <c r="A16" s="582"/>
      <c r="B16" s="933" t="s">
        <v>1653</v>
      </c>
      <c r="C16" s="931"/>
      <c r="D16" s="931"/>
      <c r="E16" s="931"/>
      <c r="F16" s="931"/>
      <c r="G16" s="931"/>
      <c r="H16" s="931"/>
      <c r="I16" s="932"/>
      <c r="J16" s="581"/>
      <c r="K16" s="582"/>
      <c r="L16" s="461" t="s">
        <v>1672</v>
      </c>
    </row>
    <row r="17" spans="1:18" s="38" customFormat="1" ht="14.25" customHeight="1">
      <c r="A17" s="582"/>
      <c r="B17" s="933" t="s">
        <v>1646</v>
      </c>
      <c r="C17" s="931"/>
      <c r="D17" s="931"/>
      <c r="E17" s="931"/>
      <c r="F17" s="931"/>
      <c r="G17" s="931"/>
      <c r="H17" s="931"/>
      <c r="I17" s="932"/>
      <c r="J17" s="581"/>
      <c r="K17" s="582"/>
      <c r="L17" s="461" t="s">
        <v>1672</v>
      </c>
      <c r="O17" s="610"/>
      <c r="P17" s="611"/>
      <c r="Q17" s="611"/>
      <c r="R17" s="611"/>
    </row>
    <row r="18" spans="1:18" s="38" customFormat="1" ht="14.25" customHeight="1">
      <c r="A18" s="582"/>
      <c r="B18" s="933" t="s">
        <v>1615</v>
      </c>
      <c r="C18" s="931"/>
      <c r="D18" s="931"/>
      <c r="E18" s="931"/>
      <c r="F18" s="931"/>
      <c r="G18" s="931"/>
      <c r="H18" s="931"/>
      <c r="I18" s="932"/>
      <c r="J18" s="581"/>
      <c r="K18" s="582"/>
      <c r="L18" s="461" t="s">
        <v>1672</v>
      </c>
      <c r="O18" s="611"/>
      <c r="P18" s="611"/>
      <c r="Q18" s="611"/>
      <c r="R18" s="611"/>
    </row>
    <row r="19" spans="1:18" s="38" customFormat="1" ht="14.25" customHeight="1">
      <c r="A19" s="582"/>
      <c r="B19" s="933" t="s">
        <v>1600</v>
      </c>
      <c r="C19" s="931"/>
      <c r="D19" s="931"/>
      <c r="E19" s="931"/>
      <c r="F19" s="931"/>
      <c r="G19" s="931"/>
      <c r="H19" s="931"/>
      <c r="I19" s="932"/>
      <c r="J19" s="581"/>
      <c r="K19" s="582"/>
      <c r="L19" s="461" t="s">
        <v>1672</v>
      </c>
      <c r="O19" s="610"/>
      <c r="P19" s="611"/>
      <c r="Q19" s="611"/>
      <c r="R19" s="611"/>
    </row>
    <row r="20" spans="1:18" s="38" customFormat="1" ht="14.25" customHeight="1">
      <c r="A20" s="582"/>
      <c r="B20" s="933" t="s">
        <v>1576</v>
      </c>
      <c r="C20" s="931"/>
      <c r="D20" s="931"/>
      <c r="E20" s="931"/>
      <c r="F20" s="931"/>
      <c r="G20" s="931"/>
      <c r="H20" s="931"/>
      <c r="I20" s="932"/>
      <c r="J20" s="581"/>
      <c r="K20" s="582"/>
      <c r="L20" s="461" t="s">
        <v>1672</v>
      </c>
      <c r="O20" s="611"/>
      <c r="P20" s="611"/>
      <c r="Q20" s="611"/>
      <c r="R20" s="611"/>
    </row>
    <row r="21" spans="1:18" s="38" customFormat="1" ht="14.25" customHeight="1">
      <c r="A21" s="582"/>
      <c r="B21" s="933" t="s">
        <v>1575</v>
      </c>
      <c r="C21" s="931"/>
      <c r="D21" s="931"/>
      <c r="E21" s="931"/>
      <c r="F21" s="931"/>
      <c r="G21" s="931"/>
      <c r="H21" s="931"/>
      <c r="I21" s="932"/>
      <c r="J21" s="581"/>
      <c r="K21" s="582"/>
      <c r="L21" s="461" t="s">
        <v>1673</v>
      </c>
      <c r="O21" s="610"/>
      <c r="P21" s="612"/>
      <c r="Q21" s="611"/>
      <c r="R21" s="611"/>
    </row>
    <row r="22" spans="1:18" s="38" customFormat="1" ht="14.25" customHeight="1">
      <c r="A22" s="582"/>
      <c r="B22" s="933" t="s">
        <v>1567</v>
      </c>
      <c r="C22" s="931"/>
      <c r="D22" s="931"/>
      <c r="E22" s="931"/>
      <c r="F22" s="931"/>
      <c r="G22" s="931"/>
      <c r="H22" s="931"/>
      <c r="I22" s="932"/>
      <c r="J22" s="581"/>
      <c r="K22" s="582"/>
      <c r="L22" s="461" t="s">
        <v>1673</v>
      </c>
      <c r="O22" s="611"/>
      <c r="P22" s="611"/>
      <c r="Q22" s="611"/>
      <c r="R22" s="611"/>
    </row>
    <row r="23" spans="1:18" s="38" customFormat="1" ht="14.25" customHeight="1">
      <c r="A23" s="582"/>
      <c r="B23" s="933" t="s">
        <v>1554</v>
      </c>
      <c r="C23" s="931"/>
      <c r="D23" s="931"/>
      <c r="E23" s="931"/>
      <c r="F23" s="931"/>
      <c r="G23" s="931"/>
      <c r="H23" s="931"/>
      <c r="I23" s="932"/>
      <c r="J23" s="581"/>
      <c r="K23" s="582"/>
      <c r="L23" s="461" t="s">
        <v>1672</v>
      </c>
      <c r="O23" s="610"/>
      <c r="P23" s="613"/>
      <c r="Q23" s="611"/>
      <c r="R23" s="611"/>
    </row>
    <row r="24" spans="1:18" s="38" customFormat="1" ht="14.25" customHeight="1" thickBot="1">
      <c r="A24" s="582"/>
      <c r="B24" s="946" t="s">
        <v>1555</v>
      </c>
      <c r="C24" s="946"/>
      <c r="D24" s="946"/>
      <c r="E24" s="946"/>
      <c r="F24" s="946"/>
      <c r="G24" s="946"/>
      <c r="H24" s="946"/>
      <c r="I24" s="947"/>
      <c r="J24" s="64"/>
      <c r="K24" s="582"/>
      <c r="L24" s="461" t="s">
        <v>1672</v>
      </c>
      <c r="O24" s="611"/>
      <c r="P24" s="611"/>
      <c r="Q24" s="611"/>
      <c r="R24" s="611"/>
    </row>
    <row r="25" spans="1:18" s="38" customFormat="1" ht="14.25" customHeight="1" thickTop="1">
      <c r="A25" s="582"/>
      <c r="B25" s="945" t="s">
        <v>1957</v>
      </c>
      <c r="C25" s="946"/>
      <c r="D25" s="946"/>
      <c r="E25" s="946"/>
      <c r="F25" s="946"/>
      <c r="G25" s="946"/>
      <c r="H25" s="946"/>
      <c r="I25" s="947"/>
      <c r="J25" s="581" t="s">
        <v>2391</v>
      </c>
      <c r="K25" s="582"/>
      <c r="L25" s="461" t="s">
        <v>1672</v>
      </c>
      <c r="O25" s="611"/>
      <c r="P25" s="611"/>
      <c r="Q25" s="611"/>
      <c r="R25" s="611"/>
    </row>
    <row r="26" spans="1:18" ht="14.25" customHeight="1">
      <c r="A26" s="45"/>
      <c r="B26" s="693" t="s">
        <v>1471</v>
      </c>
      <c r="C26" s="694">
        <v>46125</v>
      </c>
      <c r="D26" s="46"/>
      <c r="E26" s="46"/>
      <c r="F26" s="584"/>
      <c r="G26" s="45"/>
      <c r="H26" s="45"/>
      <c r="I26" s="30"/>
      <c r="J26" s="45"/>
      <c r="K26" s="45"/>
    </row>
    <row r="27" spans="1:18" ht="14.25" customHeight="1">
      <c r="A27" s="45"/>
      <c r="B27" s="693"/>
      <c r="C27" s="694"/>
      <c r="D27" s="46"/>
      <c r="E27" s="46"/>
      <c r="F27" s="584"/>
      <c r="G27" s="45"/>
      <c r="H27" s="45"/>
      <c r="I27" s="30"/>
      <c r="J27" s="45"/>
      <c r="K27" s="45"/>
    </row>
    <row r="28" spans="1:18" ht="14.25" customHeight="1">
      <c r="A28" s="45"/>
      <c r="B28" s="693"/>
      <c r="C28" s="694"/>
      <c r="D28" s="46"/>
      <c r="E28" s="46"/>
      <c r="F28" s="584"/>
      <c r="G28" s="45"/>
      <c r="H28" s="45"/>
      <c r="I28" s="30"/>
      <c r="J28" s="45"/>
      <c r="K28" s="45"/>
    </row>
    <row r="29" spans="1:18" ht="14.25" customHeight="1">
      <c r="A29" s="45"/>
      <c r="B29" s="693"/>
      <c r="C29" s="694"/>
      <c r="D29" s="46"/>
      <c r="E29" s="46"/>
      <c r="F29" s="615" t="s">
        <v>1736</v>
      </c>
      <c r="G29" s="45"/>
      <c r="H29" s="879"/>
      <c r="I29" s="30"/>
      <c r="J29" s="45"/>
      <c r="K29" s="45"/>
    </row>
    <row r="30" spans="1:18" ht="14.25" customHeight="1">
      <c r="A30" s="45"/>
      <c r="B30" s="693"/>
      <c r="C30" s="694"/>
      <c r="D30" s="46"/>
      <c r="E30" s="46"/>
      <c r="F30" s="615" t="s">
        <v>1737</v>
      </c>
      <c r="G30" s="45"/>
      <c r="H30" s="624"/>
      <c r="I30" s="30"/>
      <c r="J30" s="45"/>
      <c r="K30" s="45"/>
    </row>
    <row r="31" spans="1:18" ht="14.25" customHeight="1">
      <c r="A31" s="45"/>
      <c r="B31" s="45"/>
      <c r="C31" s="45"/>
      <c r="D31" s="45"/>
      <c r="E31" s="45"/>
      <c r="F31" s="615" t="s">
        <v>1739</v>
      </c>
      <c r="G31" s="45"/>
      <c r="H31" s="614"/>
      <c r="I31" s="615"/>
      <c r="J31" s="45"/>
      <c r="K31" s="45"/>
    </row>
    <row r="32" spans="1:18" ht="14.25" customHeight="1">
      <c r="A32" s="45"/>
      <c r="B32" s="45"/>
      <c r="C32" s="45"/>
      <c r="D32" s="45"/>
      <c r="E32" s="45"/>
      <c r="F32" s="615" t="s">
        <v>1738</v>
      </c>
      <c r="G32" s="45"/>
      <c r="H32" s="614"/>
      <c r="I32" s="615"/>
      <c r="J32" s="45"/>
      <c r="K32" s="45"/>
    </row>
    <row r="33" spans="1:11" ht="14.25" customHeight="1">
      <c r="A33" s="45"/>
      <c r="B33" s="45"/>
      <c r="C33" s="45"/>
      <c r="D33" s="45"/>
      <c r="E33" s="45"/>
      <c r="F33" s="615" t="s">
        <v>1742</v>
      </c>
      <c r="G33" s="45"/>
      <c r="H33" s="625"/>
      <c r="I33" s="615"/>
      <c r="J33" s="45"/>
      <c r="K33" s="45"/>
    </row>
    <row r="34" spans="1:11" ht="14.25" customHeight="1">
      <c r="A34" s="45"/>
      <c r="B34" s="45"/>
      <c r="C34" s="45"/>
      <c r="D34" s="45"/>
      <c r="E34" s="45"/>
      <c r="F34" s="615"/>
      <c r="G34" s="45"/>
      <c r="H34" s="45"/>
      <c r="I34" s="615"/>
      <c r="J34" s="45"/>
      <c r="K34" s="45"/>
    </row>
    <row r="35" spans="1:11" ht="14.25" customHeight="1">
      <c r="A35" s="45"/>
      <c r="B35" s="45"/>
      <c r="C35" s="45"/>
      <c r="D35" s="45"/>
      <c r="E35" s="45"/>
      <c r="F35" s="615"/>
      <c r="G35" s="45"/>
      <c r="H35" s="695"/>
      <c r="I35" s="615"/>
      <c r="J35" s="45"/>
      <c r="K35" s="45"/>
    </row>
    <row r="36" spans="1:11" ht="14.2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</sheetData>
  <mergeCells count="25">
    <mergeCell ref="B25:I25"/>
    <mergeCell ref="B16:I16"/>
    <mergeCell ref="B17:I17"/>
    <mergeCell ref="B18:I18"/>
    <mergeCell ref="B24:I24"/>
    <mergeCell ref="B19:I19"/>
    <mergeCell ref="B20:I20"/>
    <mergeCell ref="B21:I21"/>
    <mergeCell ref="B22:I22"/>
    <mergeCell ref="B23:I23"/>
    <mergeCell ref="B2:J2"/>
    <mergeCell ref="B3:J3"/>
    <mergeCell ref="B5:J5"/>
    <mergeCell ref="B6:J6"/>
    <mergeCell ref="B7:I7"/>
    <mergeCell ref="J7:J8"/>
    <mergeCell ref="F4:G4"/>
    <mergeCell ref="H4:J4"/>
    <mergeCell ref="B14:I14"/>
    <mergeCell ref="B15:I15"/>
    <mergeCell ref="B10:I10"/>
    <mergeCell ref="B9:I9"/>
    <mergeCell ref="B13:I13"/>
    <mergeCell ref="B12:I12"/>
    <mergeCell ref="B11:I11"/>
  </mergeCells>
  <hyperlinks>
    <hyperlink ref="L12" location="'04. FLANGES'!A1" display="» vstup do kategorie" xr:uid="{00000000-0004-0000-0000-000000000000}"/>
    <hyperlink ref="L14" location="'06. PP COMPRESSION FITTINGS'!A1" display="» vstup do kategorie" xr:uid="{00000000-0004-0000-0000-000001000000}"/>
    <hyperlink ref="L15" location="'07. PP COMPRESSION VALVES'!A1" display="» vstup do kategorie" xr:uid="{00000000-0004-0000-0000-000002000000}"/>
    <hyperlink ref="L16" location="'08. CLAMP SADDLES'!A1" display="» vstup do kategorie" xr:uid="{00000000-0004-0000-0000-000003000000}"/>
    <hyperlink ref="L17" location="'09. PP THREAD FITTINGS'!A1" display="» vstup do kategorie" xr:uid="{00000000-0004-0000-0000-000004000000}"/>
    <hyperlink ref="L18" location="'10. PVC PRESSURE FITTINGS'!A1" display="» vstup do kategorie" xr:uid="{00000000-0004-0000-0000-000005000000}"/>
    <hyperlink ref="L19" location="'11. PVC PRESSURE VALVES'!A1" display="» vstup do kategorie" xr:uid="{00000000-0004-0000-0000-000006000000}"/>
    <hyperlink ref="L20" location="'12. PVC-U CHECK VALVES'!A1" display="» vstup do kategorie" xr:uid="{00000000-0004-0000-0000-000007000000}"/>
    <hyperlink ref="L22" location="'14. PVC FLEXIBLE HOSES'!A1" display="» vstup do kategorie" xr:uid="{00000000-0004-0000-0000-000008000000}"/>
    <hyperlink ref="L11" location="'03. SEAMLESS BENDS PE100 RC'!A1" display="» vstup do kategorie " xr:uid="{00000000-0004-0000-0000-000009000000}"/>
    <hyperlink ref="L21" location="'13. PVC CLEANERS, CEMENTS'!A1" display="» vstup do kategorie" xr:uid="{00000000-0004-0000-0000-00000A000000}"/>
    <hyperlink ref="L23" location="'15. PVC-U PRESSURE PIPES'!A1" display="» vstup do kategorie" xr:uid="{00000000-0004-0000-0000-00000B000000}"/>
    <hyperlink ref="L24" location="'16. PE PRESSURE PIPES'!A1" display="» vstup do kategorie" xr:uid="{00000000-0004-0000-0000-00000C000000}"/>
    <hyperlink ref="L13" location="'05.WELDING UNITS &amp; ACCESSORIES'!A1" display="» GO TO" xr:uid="{00000000-0004-0000-0000-00000D000000}"/>
    <hyperlink ref="L9" location="'01. ELECTROFUSION FITTINGS '!A1" display="» vstup do kategorie " xr:uid="{00000000-0004-0000-0000-00000E000000}"/>
    <hyperlink ref="L10" location="'02. BUTTFUSION FITTINGS'!A1" display="» vstup do kategorie" xr:uid="{00000000-0004-0000-0000-00000F000000}"/>
    <hyperlink ref="L25" location="'17. SWIMMING POOL EQUIPMENT'!A1" display="» GO TO" xr:uid="{8911D3EB-6FFB-485A-B7EC-E996F316562B}"/>
  </hyperlinks>
  <printOptions horizontalCentered="1"/>
  <pageMargins left="0.78740157480314965" right="0.78740157480314965" top="0.98425196850393704" bottom="0.98425196850393704" header="0.51181102362204722" footer="0.51181102362204722"/>
  <pageSetup scale="95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tabColor theme="2"/>
    <pageSetUpPr autoPageBreaks="0"/>
  </sheetPr>
  <dimension ref="B2:G160"/>
  <sheetViews>
    <sheetView zoomScaleNormal="100" workbookViewId="0">
      <pane ySplit="5" topLeftCell="A6" activePane="bottomLeft" state="frozen"/>
      <selection activeCell="J19" sqref="J19"/>
      <selection pane="bottomLeft" activeCell="I8" sqref="I8"/>
    </sheetView>
  </sheetViews>
  <sheetFormatPr defaultColWidth="9.140625" defaultRowHeight="14.25" customHeight="1"/>
  <cols>
    <col min="1" max="1" width="2.42578125" style="252" customWidth="1"/>
    <col min="2" max="2" width="45.7109375" style="228" customWidth="1"/>
    <col min="3" max="3" width="15.7109375" style="413" customWidth="1"/>
    <col min="4" max="4" width="16.42578125" style="230" customWidth="1"/>
    <col min="5" max="5" width="14.7109375" style="346" customWidth="1"/>
    <col min="6" max="6" width="14.7109375" style="414" customWidth="1"/>
    <col min="7" max="7" width="1.140625" style="252" customWidth="1"/>
    <col min="8" max="10" width="9.140625" style="252"/>
    <col min="11" max="11" width="16.28515625" style="252" bestFit="1" customWidth="1"/>
    <col min="12" max="16384" width="9.140625" style="252"/>
  </cols>
  <sheetData>
    <row r="2" spans="2:6" ht="20.85" customHeight="1">
      <c r="B2" s="1113" t="s">
        <v>1637</v>
      </c>
      <c r="C2" s="1113"/>
      <c r="D2" s="1113"/>
      <c r="E2" s="1113"/>
      <c r="F2" s="1113"/>
    </row>
    <row r="3" spans="2:6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</row>
    <row r="4" spans="2:6" ht="14.25" customHeight="1">
      <c r="B4" s="1115"/>
      <c r="C4" s="965"/>
      <c r="D4" s="1101"/>
      <c r="E4" s="1104"/>
      <c r="F4" s="968"/>
    </row>
    <row r="5" spans="2:6" ht="14.25" customHeight="1">
      <c r="B5" s="1116"/>
      <c r="C5" s="966"/>
      <c r="D5" s="1102"/>
      <c r="E5" s="1105"/>
      <c r="F5" s="626">
        <f>'DISCOUNT CARD'!J17</f>
        <v>0</v>
      </c>
    </row>
    <row r="6" spans="2:6" ht="12" customHeight="1" thickBot="1">
      <c r="B6" s="433"/>
      <c r="C6" s="423"/>
      <c r="D6" s="552"/>
      <c r="E6" s="553"/>
      <c r="F6" s="119"/>
    </row>
    <row r="7" spans="2:6" ht="14.25" customHeight="1">
      <c r="B7" s="554"/>
      <c r="C7" s="555"/>
      <c r="D7" s="556"/>
      <c r="E7" s="557"/>
      <c r="F7" s="120"/>
    </row>
    <row r="8" spans="2:6" ht="14.25" customHeight="1">
      <c r="B8" s="422"/>
      <c r="C8" s="188">
        <v>450001</v>
      </c>
      <c r="D8" s="189" t="s">
        <v>264</v>
      </c>
      <c r="E8" s="258">
        <v>0.53412062299170238</v>
      </c>
      <c r="F8" s="259">
        <f t="shared" ref="F8:F104" si="0">E8*(100-$F$5)/100</f>
        <v>0.53412062299170238</v>
      </c>
    </row>
    <row r="9" spans="2:6" ht="14.25" customHeight="1">
      <c r="B9" s="550" t="s">
        <v>1612</v>
      </c>
      <c r="C9" s="193">
        <v>450002</v>
      </c>
      <c r="D9" s="194" t="s">
        <v>265</v>
      </c>
      <c r="E9" s="260">
        <v>0.65429776316483534</v>
      </c>
      <c r="F9" s="261">
        <f t="shared" si="0"/>
        <v>0.65429776316483546</v>
      </c>
    </row>
    <row r="10" spans="2:6" ht="14.25" customHeight="1">
      <c r="B10" s="241"/>
      <c r="C10" s="193">
        <v>450003</v>
      </c>
      <c r="D10" s="194" t="s">
        <v>266</v>
      </c>
      <c r="E10" s="260">
        <v>0.76112188776317602</v>
      </c>
      <c r="F10" s="261">
        <f t="shared" si="0"/>
        <v>0.76112188776317591</v>
      </c>
    </row>
    <row r="11" spans="2:6" ht="14.25" customHeight="1">
      <c r="B11" s="415"/>
      <c r="C11" s="193">
        <v>450004</v>
      </c>
      <c r="D11" s="194" t="s">
        <v>417</v>
      </c>
      <c r="E11" s="260">
        <v>1.2151244173061231</v>
      </c>
      <c r="F11" s="261">
        <f t="shared" si="0"/>
        <v>1.2151244173061231</v>
      </c>
    </row>
    <row r="12" spans="2:6" ht="14.25" customHeight="1">
      <c r="B12" s="187"/>
      <c r="C12" s="193">
        <v>450005</v>
      </c>
      <c r="D12" s="194" t="s">
        <v>418</v>
      </c>
      <c r="E12" s="260">
        <v>1.4287726665028038</v>
      </c>
      <c r="F12" s="261">
        <f t="shared" si="0"/>
        <v>1.4287726665028038</v>
      </c>
    </row>
    <row r="13" spans="2:6" ht="14.25" customHeight="1">
      <c r="B13" s="197"/>
      <c r="C13" s="193">
        <v>450006</v>
      </c>
      <c r="D13" s="194" t="s">
        <v>419</v>
      </c>
      <c r="E13" s="260">
        <v>2.5370729592105867</v>
      </c>
      <c r="F13" s="261">
        <f t="shared" si="0"/>
        <v>2.5370729592105867</v>
      </c>
    </row>
    <row r="14" spans="2:6" ht="14.25" customHeight="1">
      <c r="B14" s="197"/>
      <c r="C14" s="193">
        <v>450007</v>
      </c>
      <c r="D14" s="194" t="s">
        <v>420</v>
      </c>
      <c r="E14" s="260">
        <v>5.1409109962951351</v>
      </c>
      <c r="F14" s="261">
        <f t="shared" si="0"/>
        <v>5.140910996295136</v>
      </c>
    </row>
    <row r="15" spans="2:6" ht="14.25" customHeight="1">
      <c r="B15" s="197"/>
      <c r="C15" s="188">
        <v>450008</v>
      </c>
      <c r="D15" s="189" t="s">
        <v>421</v>
      </c>
      <c r="E15" s="258">
        <v>6.4762125537743902</v>
      </c>
      <c r="F15" s="259">
        <f>E15*(100-$F$5)/100</f>
        <v>6.4762125537743911</v>
      </c>
    </row>
    <row r="16" spans="2:6" ht="14.25" customHeight="1" thickBot="1">
      <c r="B16" s="223"/>
      <c r="C16" s="224"/>
      <c r="D16" s="225"/>
      <c r="E16" s="297"/>
      <c r="F16" s="298"/>
    </row>
    <row r="17" spans="2:7" ht="12" customHeight="1" thickBot="1">
      <c r="C17" s="229"/>
      <c r="E17" s="514"/>
      <c r="F17" s="514"/>
    </row>
    <row r="18" spans="2:7" ht="14.25" customHeight="1">
      <c r="B18" s="186"/>
      <c r="C18" s="212"/>
      <c r="D18" s="213"/>
      <c r="E18" s="516"/>
      <c r="F18" s="519"/>
    </row>
    <row r="19" spans="2:7" ht="14.25" customHeight="1">
      <c r="B19" s="422"/>
      <c r="C19" s="188">
        <v>451001</v>
      </c>
      <c r="D19" s="189" t="s">
        <v>176</v>
      </c>
      <c r="E19" s="258">
        <v>0.46735554511773963</v>
      </c>
      <c r="F19" s="259">
        <f t="shared" si="0"/>
        <v>0.46735554511773963</v>
      </c>
    </row>
    <row r="20" spans="2:7" ht="14.25" customHeight="1">
      <c r="B20" s="192" t="s">
        <v>1613</v>
      </c>
      <c r="C20" s="193">
        <v>451002</v>
      </c>
      <c r="D20" s="194" t="s">
        <v>178</v>
      </c>
      <c r="E20" s="260">
        <v>0.60088570086566528</v>
      </c>
      <c r="F20" s="261">
        <f t="shared" si="0"/>
        <v>0.60088570086566528</v>
      </c>
    </row>
    <row r="21" spans="2:7" ht="14.25" customHeight="1">
      <c r="B21" s="192"/>
      <c r="C21" s="193">
        <v>451003</v>
      </c>
      <c r="D21" s="194" t="s">
        <v>181</v>
      </c>
      <c r="E21" s="260">
        <v>1.0281821992590272</v>
      </c>
      <c r="F21" s="261">
        <f t="shared" si="0"/>
        <v>1.0281821992590272</v>
      </c>
    </row>
    <row r="22" spans="2:7" ht="14.25" customHeight="1">
      <c r="B22" s="415"/>
      <c r="C22" s="193">
        <v>451004</v>
      </c>
      <c r="D22" s="194" t="s">
        <v>184</v>
      </c>
      <c r="E22" s="260">
        <v>1.3085955263296707</v>
      </c>
      <c r="F22" s="261">
        <f t="shared" si="0"/>
        <v>1.3085955263296709</v>
      </c>
    </row>
    <row r="23" spans="2:7" ht="14.25" customHeight="1">
      <c r="B23" s="187"/>
      <c r="C23" s="193">
        <v>451005</v>
      </c>
      <c r="D23" s="194" t="s">
        <v>187</v>
      </c>
      <c r="E23" s="260">
        <v>3.2047237379502151</v>
      </c>
      <c r="F23" s="261">
        <f t="shared" si="0"/>
        <v>3.2047237379502151</v>
      </c>
    </row>
    <row r="24" spans="2:7" ht="14.25" customHeight="1">
      <c r="B24" s="197"/>
      <c r="C24" s="193">
        <v>451006</v>
      </c>
      <c r="D24" s="194" t="s">
        <v>267</v>
      </c>
      <c r="E24" s="260">
        <v>9.6942893072993996</v>
      </c>
      <c r="F24" s="261">
        <f t="shared" si="0"/>
        <v>9.6942893072993996</v>
      </c>
    </row>
    <row r="25" spans="2:7" ht="14.25" customHeight="1">
      <c r="B25" s="197"/>
      <c r="C25" s="193">
        <v>451007</v>
      </c>
      <c r="D25" s="194" t="s">
        <v>268</v>
      </c>
      <c r="E25" s="260">
        <v>10.255115961440683</v>
      </c>
      <c r="F25" s="261">
        <f>E25*(100-$F$5)/100</f>
        <v>10.255115961440683</v>
      </c>
    </row>
    <row r="26" spans="2:7" ht="14.25" customHeight="1">
      <c r="B26" s="197"/>
      <c r="C26" s="233">
        <v>451008</v>
      </c>
      <c r="D26" s="234" t="s">
        <v>422</v>
      </c>
      <c r="E26" s="289" t="s">
        <v>1438</v>
      </c>
      <c r="F26" s="290" t="s">
        <v>1438</v>
      </c>
    </row>
    <row r="27" spans="2:7" ht="14.25" customHeight="1">
      <c r="B27" s="197"/>
      <c r="C27" s="233">
        <v>451009</v>
      </c>
      <c r="D27" s="234" t="s">
        <v>423</v>
      </c>
      <c r="E27" s="289" t="s">
        <v>1438</v>
      </c>
      <c r="F27" s="290" t="s">
        <v>1438</v>
      </c>
    </row>
    <row r="28" spans="2:7" ht="14.25" customHeight="1">
      <c r="B28" s="197"/>
      <c r="C28" s="233">
        <v>451010</v>
      </c>
      <c r="D28" s="234" t="s">
        <v>416</v>
      </c>
      <c r="E28" s="289" t="s">
        <v>1438</v>
      </c>
      <c r="F28" s="290" t="s">
        <v>1438</v>
      </c>
    </row>
    <row r="29" spans="2:7" ht="14.25" customHeight="1">
      <c r="B29" s="197"/>
      <c r="C29" s="233">
        <v>451011</v>
      </c>
      <c r="D29" s="234" t="s">
        <v>269</v>
      </c>
      <c r="E29" s="289" t="s">
        <v>1438</v>
      </c>
      <c r="F29" s="290" t="s">
        <v>1438</v>
      </c>
    </row>
    <row r="30" spans="2:7" ht="14.25" customHeight="1">
      <c r="B30" s="197"/>
      <c r="C30" s="233">
        <v>451012</v>
      </c>
      <c r="D30" s="234" t="s">
        <v>424</v>
      </c>
      <c r="E30" s="289" t="s">
        <v>1438</v>
      </c>
      <c r="F30" s="290" t="s">
        <v>1438</v>
      </c>
    </row>
    <row r="31" spans="2:7" ht="14.25" customHeight="1">
      <c r="B31" s="197"/>
      <c r="C31" s="233">
        <v>451013</v>
      </c>
      <c r="D31" s="234" t="s">
        <v>425</v>
      </c>
      <c r="E31" s="289" t="s">
        <v>1438</v>
      </c>
      <c r="F31" s="290" t="s">
        <v>1438</v>
      </c>
      <c r="G31" s="448"/>
    </row>
    <row r="32" spans="2:7" ht="14.25" customHeight="1">
      <c r="B32" s="197"/>
      <c r="C32" s="233">
        <v>451014</v>
      </c>
      <c r="D32" s="234" t="s">
        <v>426</v>
      </c>
      <c r="E32" s="289" t="s">
        <v>1438</v>
      </c>
      <c r="F32" s="290" t="s">
        <v>1438</v>
      </c>
    </row>
    <row r="33" spans="2:6" ht="14.25" customHeight="1">
      <c r="B33" s="197"/>
      <c r="C33" s="233">
        <v>451015</v>
      </c>
      <c r="D33" s="234" t="s">
        <v>427</v>
      </c>
      <c r="E33" s="289" t="s">
        <v>1438</v>
      </c>
      <c r="F33" s="290" t="s">
        <v>1438</v>
      </c>
    </row>
    <row r="34" spans="2:6" ht="14.25" customHeight="1">
      <c r="B34" s="197"/>
      <c r="C34" s="233">
        <v>451016</v>
      </c>
      <c r="D34" s="234" t="s">
        <v>428</v>
      </c>
      <c r="E34" s="289" t="s">
        <v>1438</v>
      </c>
      <c r="F34" s="290" t="s">
        <v>1438</v>
      </c>
    </row>
    <row r="35" spans="2:6" ht="14.25" customHeight="1">
      <c r="B35" s="197"/>
      <c r="C35" s="233">
        <v>451017</v>
      </c>
      <c r="D35" s="234" t="s">
        <v>429</v>
      </c>
      <c r="E35" s="289" t="s">
        <v>1438</v>
      </c>
      <c r="F35" s="290" t="s">
        <v>1438</v>
      </c>
    </row>
    <row r="36" spans="2:6" ht="14.25" customHeight="1">
      <c r="B36" s="197"/>
      <c r="C36" s="233">
        <v>451018</v>
      </c>
      <c r="D36" s="234" t="s">
        <v>430</v>
      </c>
      <c r="E36" s="289" t="s">
        <v>1438</v>
      </c>
      <c r="F36" s="290" t="s">
        <v>1438</v>
      </c>
    </row>
    <row r="37" spans="2:6" ht="14.25" customHeight="1">
      <c r="B37" s="197"/>
      <c r="C37" s="559">
        <v>451019</v>
      </c>
      <c r="D37" s="349" t="s">
        <v>189</v>
      </c>
      <c r="E37" s="289" t="s">
        <v>1438</v>
      </c>
      <c r="F37" s="351" t="s">
        <v>1438</v>
      </c>
    </row>
    <row r="38" spans="2:6" ht="14.25" customHeight="1">
      <c r="B38" s="197"/>
      <c r="C38" s="233">
        <v>451020</v>
      </c>
      <c r="D38" s="234" t="s">
        <v>431</v>
      </c>
      <c r="E38" s="289" t="s">
        <v>1438</v>
      </c>
      <c r="F38" s="290" t="s">
        <v>1438</v>
      </c>
    </row>
    <row r="39" spans="2:6" ht="14.25" customHeight="1" thickBot="1">
      <c r="B39" s="223"/>
      <c r="C39" s="224"/>
      <c r="D39" s="225"/>
      <c r="E39" s="297"/>
      <c r="F39" s="298"/>
    </row>
    <row r="40" spans="2:6" ht="12" customHeight="1" thickBot="1">
      <c r="C40" s="229"/>
      <c r="E40" s="514"/>
      <c r="F40" s="514"/>
    </row>
    <row r="41" spans="2:6" ht="14.25" customHeight="1">
      <c r="B41" s="186"/>
      <c r="C41" s="212"/>
      <c r="D41" s="213"/>
      <c r="E41" s="516"/>
      <c r="F41" s="519"/>
    </row>
    <row r="42" spans="2:6" ht="14.25" customHeight="1">
      <c r="B42" s="422"/>
      <c r="C42" s="188">
        <v>452001</v>
      </c>
      <c r="D42" s="189" t="s">
        <v>134</v>
      </c>
      <c r="E42" s="258">
        <v>0.40059046724377689</v>
      </c>
      <c r="F42" s="259">
        <f t="shared" si="0"/>
        <v>0.40059046724377689</v>
      </c>
    </row>
    <row r="43" spans="2:6" ht="14.25" customHeight="1">
      <c r="B43" s="550" t="s">
        <v>1638</v>
      </c>
      <c r="C43" s="193">
        <v>452002</v>
      </c>
      <c r="D43" s="194" t="s">
        <v>133</v>
      </c>
      <c r="E43" s="260">
        <v>0.42729649839336203</v>
      </c>
      <c r="F43" s="261">
        <f t="shared" si="0"/>
        <v>0.42729649839336203</v>
      </c>
    </row>
    <row r="44" spans="2:6" ht="14.25" customHeight="1">
      <c r="B44" s="192" t="s">
        <v>1610</v>
      </c>
      <c r="C44" s="193">
        <v>452003</v>
      </c>
      <c r="D44" s="194" t="s">
        <v>132</v>
      </c>
      <c r="E44" s="260">
        <v>0.65429776316483534</v>
      </c>
      <c r="F44" s="261">
        <f t="shared" si="0"/>
        <v>0.65429776316483546</v>
      </c>
    </row>
    <row r="45" spans="2:6" ht="14.25" customHeight="1">
      <c r="B45" s="415"/>
      <c r="C45" s="193">
        <v>452004</v>
      </c>
      <c r="D45" s="194" t="s">
        <v>131</v>
      </c>
      <c r="E45" s="260">
        <v>0.8812990279363091</v>
      </c>
      <c r="F45" s="261">
        <f t="shared" si="0"/>
        <v>0.8812990279363091</v>
      </c>
    </row>
    <row r="46" spans="2:6" ht="14.25" customHeight="1">
      <c r="B46" s="187"/>
      <c r="C46" s="193">
        <v>452005</v>
      </c>
      <c r="D46" s="194" t="s">
        <v>135</v>
      </c>
      <c r="E46" s="260">
        <v>1.0949472771329898</v>
      </c>
      <c r="F46" s="261">
        <f t="shared" si="0"/>
        <v>1.0949472771329898</v>
      </c>
    </row>
    <row r="47" spans="2:6" ht="14.25" customHeight="1">
      <c r="B47" s="197"/>
      <c r="C47" s="193">
        <v>452006</v>
      </c>
      <c r="D47" s="194" t="s">
        <v>136</v>
      </c>
      <c r="E47" s="260">
        <v>1.9762463050692989</v>
      </c>
      <c r="F47" s="261">
        <f t="shared" si="0"/>
        <v>1.9762463050692989</v>
      </c>
    </row>
    <row r="48" spans="2:6" ht="14.25" customHeight="1">
      <c r="B48" s="197"/>
      <c r="C48" s="193">
        <v>452007</v>
      </c>
      <c r="D48" s="194" t="s">
        <v>142</v>
      </c>
      <c r="E48" s="260">
        <v>4.7403205290513579</v>
      </c>
      <c r="F48" s="261">
        <f t="shared" si="0"/>
        <v>4.7403205290513579</v>
      </c>
    </row>
    <row r="49" spans="2:6" ht="14.25" customHeight="1">
      <c r="B49" s="197"/>
      <c r="C49" s="188">
        <v>452008</v>
      </c>
      <c r="D49" s="189" t="s">
        <v>143</v>
      </c>
      <c r="E49" s="258">
        <v>5.7818557438851785</v>
      </c>
      <c r="F49" s="259">
        <f>E49*(100-$F$5)/100</f>
        <v>5.7818557438851776</v>
      </c>
    </row>
    <row r="50" spans="2:6" ht="14.25" customHeight="1" thickBot="1">
      <c r="B50" s="223"/>
      <c r="C50" s="224"/>
      <c r="D50" s="225"/>
      <c r="E50" s="297"/>
      <c r="F50" s="298"/>
    </row>
    <row r="51" spans="2:6" ht="12" customHeight="1" thickBot="1">
      <c r="C51" s="229"/>
      <c r="E51" s="514"/>
      <c r="F51" s="514"/>
    </row>
    <row r="52" spans="2:6" ht="14.25" customHeight="1">
      <c r="B52" s="186"/>
      <c r="C52" s="212"/>
      <c r="D52" s="213"/>
      <c r="E52" s="516"/>
      <c r="F52" s="519"/>
    </row>
    <row r="53" spans="2:6" ht="14.25" customHeight="1">
      <c r="B53" s="550" t="s">
        <v>1638</v>
      </c>
      <c r="C53" s="188">
        <v>453001</v>
      </c>
      <c r="D53" s="189" t="s">
        <v>134</v>
      </c>
      <c r="E53" s="258">
        <v>0.38723745166898421</v>
      </c>
      <c r="F53" s="259">
        <f t="shared" si="0"/>
        <v>0.38723745166898416</v>
      </c>
    </row>
    <row r="54" spans="2:6" ht="14.25" customHeight="1">
      <c r="B54" s="192" t="s">
        <v>1583</v>
      </c>
      <c r="C54" s="193">
        <v>453002</v>
      </c>
      <c r="D54" s="194" t="s">
        <v>133</v>
      </c>
      <c r="E54" s="260">
        <v>0.44064951396815455</v>
      </c>
      <c r="F54" s="261">
        <f t="shared" si="0"/>
        <v>0.44064951396815455</v>
      </c>
    </row>
    <row r="55" spans="2:6" ht="14.25" customHeight="1">
      <c r="B55" s="192"/>
      <c r="C55" s="193">
        <v>453003</v>
      </c>
      <c r="D55" s="194" t="s">
        <v>132</v>
      </c>
      <c r="E55" s="260">
        <v>0.44064951396815455</v>
      </c>
      <c r="F55" s="261">
        <f t="shared" si="0"/>
        <v>0.44064951396815455</v>
      </c>
    </row>
    <row r="56" spans="2:6" ht="14.25" customHeight="1">
      <c r="B56" s="415"/>
      <c r="C56" s="193">
        <v>453004</v>
      </c>
      <c r="D56" s="194" t="s">
        <v>131</v>
      </c>
      <c r="E56" s="260">
        <v>0.57417966971608014</v>
      </c>
      <c r="F56" s="261">
        <f t="shared" si="0"/>
        <v>0.57417966971608014</v>
      </c>
    </row>
    <row r="57" spans="2:6" ht="14.25" customHeight="1">
      <c r="B57" s="187"/>
      <c r="C57" s="193">
        <v>453005</v>
      </c>
      <c r="D57" s="194" t="s">
        <v>135</v>
      </c>
      <c r="E57" s="260">
        <v>1.2685364796052934</v>
      </c>
      <c r="F57" s="261">
        <f t="shared" si="0"/>
        <v>1.2685364796052934</v>
      </c>
    </row>
    <row r="58" spans="2:6" ht="14.25" customHeight="1">
      <c r="B58" s="187"/>
      <c r="C58" s="193">
        <v>453006</v>
      </c>
      <c r="D58" s="194" t="s">
        <v>136</v>
      </c>
      <c r="E58" s="260">
        <v>1.4154196509280115</v>
      </c>
      <c r="F58" s="261">
        <f t="shared" si="0"/>
        <v>1.4154196509280115</v>
      </c>
    </row>
    <row r="59" spans="2:6" ht="14.25" customHeight="1" thickBot="1">
      <c r="B59" s="223"/>
      <c r="C59" s="224"/>
      <c r="D59" s="225"/>
      <c r="E59" s="297"/>
      <c r="F59" s="298"/>
    </row>
    <row r="60" spans="2:6" ht="14.25" customHeight="1" thickBot="1">
      <c r="C60" s="229"/>
      <c r="E60" s="514"/>
      <c r="F60" s="514"/>
    </row>
    <row r="61" spans="2:6" ht="14.25" customHeight="1">
      <c r="B61" s="186"/>
      <c r="C61" s="212"/>
      <c r="D61" s="213"/>
      <c r="E61" s="516"/>
      <c r="F61" s="519"/>
    </row>
    <row r="62" spans="2:6" ht="14.25" customHeight="1">
      <c r="B62" s="422"/>
      <c r="C62" s="188">
        <v>454001</v>
      </c>
      <c r="D62" s="189" t="s">
        <v>264</v>
      </c>
      <c r="E62" s="258">
        <v>0.77447490333796842</v>
      </c>
      <c r="F62" s="259">
        <f t="shared" si="0"/>
        <v>0.77447490333796831</v>
      </c>
    </row>
    <row r="63" spans="2:6" ht="14.25" customHeight="1">
      <c r="B63" s="550" t="s">
        <v>1472</v>
      </c>
      <c r="C63" s="193">
        <v>454002</v>
      </c>
      <c r="D63" s="194" t="s">
        <v>265</v>
      </c>
      <c r="E63" s="260">
        <v>0.8812990279363091</v>
      </c>
      <c r="F63" s="261">
        <f t="shared" si="0"/>
        <v>0.8812990279363091</v>
      </c>
    </row>
    <row r="64" spans="2:6" ht="14.25" customHeight="1">
      <c r="B64" s="241"/>
      <c r="C64" s="193">
        <v>454003</v>
      </c>
      <c r="D64" s="194" t="s">
        <v>266</v>
      </c>
      <c r="E64" s="260">
        <v>0.98812315253464944</v>
      </c>
      <c r="F64" s="261">
        <f t="shared" si="0"/>
        <v>0.98812315253464944</v>
      </c>
    </row>
    <row r="65" spans="2:6" ht="14.25" customHeight="1">
      <c r="B65" s="415"/>
      <c r="C65" s="193">
        <v>454004</v>
      </c>
      <c r="D65" s="194" t="s">
        <v>417</v>
      </c>
      <c r="E65" s="260">
        <v>1.7358920247230327</v>
      </c>
      <c r="F65" s="261">
        <f t="shared" si="0"/>
        <v>1.7358920247230327</v>
      </c>
    </row>
    <row r="66" spans="2:6" ht="14.25" customHeight="1">
      <c r="B66" s="187"/>
      <c r="C66" s="193">
        <v>454005</v>
      </c>
      <c r="D66" s="194" t="s">
        <v>418</v>
      </c>
      <c r="E66" s="260">
        <v>4.272964983933619</v>
      </c>
      <c r="F66" s="261">
        <f t="shared" si="0"/>
        <v>4.272964983933619</v>
      </c>
    </row>
    <row r="67" spans="2:6" ht="14.25" customHeight="1">
      <c r="B67" s="197"/>
      <c r="C67" s="193">
        <v>454006</v>
      </c>
      <c r="D67" s="194" t="s">
        <v>419</v>
      </c>
      <c r="E67" s="260">
        <v>5.0474398872715875</v>
      </c>
      <c r="F67" s="261">
        <f t="shared" si="0"/>
        <v>5.0474398872715875</v>
      </c>
    </row>
    <row r="68" spans="2:6" ht="14.25" customHeight="1">
      <c r="B68" s="197"/>
      <c r="C68" s="193">
        <v>454007</v>
      </c>
      <c r="D68" s="194" t="s">
        <v>420</v>
      </c>
      <c r="E68" s="260">
        <v>26.078439417569864</v>
      </c>
      <c r="F68" s="261">
        <f t="shared" si="0"/>
        <v>26.078439417569868</v>
      </c>
    </row>
    <row r="69" spans="2:6" ht="14.25" customHeight="1">
      <c r="B69" s="197"/>
      <c r="C69" s="188">
        <v>454008</v>
      </c>
      <c r="D69" s="189" t="s">
        <v>421</v>
      </c>
      <c r="E69" s="258">
        <v>30.471581541676624</v>
      </c>
      <c r="F69" s="259">
        <f>E69*(100-$F$5)/100</f>
        <v>30.471581541676624</v>
      </c>
    </row>
    <row r="70" spans="2:6" ht="14.25" customHeight="1" thickBot="1">
      <c r="B70" s="223"/>
      <c r="C70" s="224"/>
      <c r="D70" s="225"/>
      <c r="E70" s="297"/>
      <c r="F70" s="298"/>
    </row>
    <row r="71" spans="2:6" ht="14.25" customHeight="1" thickBot="1">
      <c r="C71" s="229"/>
      <c r="E71" s="514"/>
      <c r="F71" s="514"/>
    </row>
    <row r="72" spans="2:6" ht="14.25" customHeight="1">
      <c r="B72" s="186"/>
      <c r="C72" s="212"/>
      <c r="D72" s="213"/>
      <c r="E72" s="516"/>
      <c r="F72" s="519"/>
    </row>
    <row r="73" spans="2:6" ht="14.25" customHeight="1">
      <c r="B73" s="422"/>
      <c r="C73" s="188">
        <v>455001</v>
      </c>
      <c r="D73" s="189" t="s">
        <v>176</v>
      </c>
      <c r="E73" s="258">
        <v>1.3753606042036337</v>
      </c>
      <c r="F73" s="259">
        <f t="shared" si="0"/>
        <v>1.3753606042036339</v>
      </c>
    </row>
    <row r="74" spans="2:6" ht="14.25" customHeight="1">
      <c r="B74" s="550" t="s">
        <v>1639</v>
      </c>
      <c r="C74" s="193">
        <v>455002</v>
      </c>
      <c r="D74" s="194" t="s">
        <v>178</v>
      </c>
      <c r="E74" s="260">
        <v>1.8427161493213728</v>
      </c>
      <c r="F74" s="261">
        <f t="shared" si="0"/>
        <v>1.8427161493213728</v>
      </c>
    </row>
    <row r="75" spans="2:6" ht="14.25" customHeight="1">
      <c r="B75" s="241"/>
      <c r="C75" s="193">
        <v>455003</v>
      </c>
      <c r="D75" s="194" t="s">
        <v>181</v>
      </c>
      <c r="E75" s="260">
        <v>2.176541538691187</v>
      </c>
      <c r="F75" s="261">
        <f t="shared" si="0"/>
        <v>2.176541538691187</v>
      </c>
    </row>
    <row r="76" spans="2:6" ht="14.25" customHeight="1">
      <c r="B76" s="415"/>
      <c r="C76" s="193">
        <v>455004</v>
      </c>
      <c r="D76" s="194" t="s">
        <v>184</v>
      </c>
      <c r="E76" s="260">
        <v>3.3115478625485553</v>
      </c>
      <c r="F76" s="261">
        <f t="shared" si="0"/>
        <v>3.3115478625485553</v>
      </c>
    </row>
    <row r="77" spans="2:6" ht="14.25" customHeight="1">
      <c r="B77" s="187"/>
      <c r="C77" s="193">
        <v>455005</v>
      </c>
      <c r="D77" s="194" t="s">
        <v>187</v>
      </c>
      <c r="E77" s="260">
        <v>4.7269675134765654</v>
      </c>
      <c r="F77" s="261">
        <f t="shared" si="0"/>
        <v>4.7269675134765654</v>
      </c>
    </row>
    <row r="78" spans="2:6" ht="14.25" customHeight="1">
      <c r="B78" s="197"/>
      <c r="C78" s="193">
        <v>455006</v>
      </c>
      <c r="D78" s="194" t="s">
        <v>267</v>
      </c>
      <c r="E78" s="260">
        <v>17.065153904584889</v>
      </c>
      <c r="F78" s="261">
        <f t="shared" si="0"/>
        <v>17.065153904584889</v>
      </c>
    </row>
    <row r="79" spans="2:6" ht="14.25" customHeight="1" thickBot="1">
      <c r="B79" s="223"/>
      <c r="C79" s="224"/>
      <c r="D79" s="225"/>
      <c r="E79" s="297"/>
      <c r="F79" s="298"/>
    </row>
    <row r="80" spans="2:6" ht="14.25" customHeight="1" thickBot="1">
      <c r="C80" s="229"/>
      <c r="E80" s="514"/>
      <c r="F80" s="514"/>
    </row>
    <row r="81" spans="2:6" ht="14.25" customHeight="1">
      <c r="B81" s="186"/>
      <c r="C81" s="212"/>
      <c r="D81" s="213"/>
      <c r="E81" s="516"/>
      <c r="F81" s="519"/>
    </row>
    <row r="82" spans="2:6" ht="14.25" customHeight="1">
      <c r="B82" s="422"/>
      <c r="C82" s="188">
        <v>456001</v>
      </c>
      <c r="D82" s="189" t="s">
        <v>464</v>
      </c>
      <c r="E82" s="258">
        <v>0.94806410581027167</v>
      </c>
      <c r="F82" s="259">
        <f t="shared" si="0"/>
        <v>0.94806410581027167</v>
      </c>
    </row>
    <row r="83" spans="2:6" ht="14.25" customHeight="1">
      <c r="B83" s="550" t="s">
        <v>1431</v>
      </c>
      <c r="C83" s="193">
        <v>456002</v>
      </c>
      <c r="D83" s="194" t="s">
        <v>176</v>
      </c>
      <c r="E83" s="260">
        <v>1.1750653705817451</v>
      </c>
      <c r="F83" s="261">
        <f t="shared" si="0"/>
        <v>1.1750653705817451</v>
      </c>
    </row>
    <row r="84" spans="2:6" ht="14.25" customHeight="1">
      <c r="B84" s="192" t="s">
        <v>1640</v>
      </c>
      <c r="C84" s="193">
        <v>456003</v>
      </c>
      <c r="D84" s="194" t="s">
        <v>179</v>
      </c>
      <c r="E84" s="260">
        <v>1.4154196509280115</v>
      </c>
      <c r="F84" s="261">
        <f t="shared" si="0"/>
        <v>1.4154196509280115</v>
      </c>
    </row>
    <row r="85" spans="2:6" ht="14.25" customHeight="1">
      <c r="B85" s="415"/>
      <c r="C85" s="193">
        <v>456004</v>
      </c>
      <c r="D85" s="194" t="s">
        <v>178</v>
      </c>
      <c r="E85" s="260">
        <v>1.4154196509280115</v>
      </c>
      <c r="F85" s="261">
        <f t="shared" si="0"/>
        <v>1.4154196509280115</v>
      </c>
    </row>
    <row r="86" spans="2:6" ht="14.25" customHeight="1">
      <c r="B86" s="187"/>
      <c r="C86" s="193">
        <v>456005</v>
      </c>
      <c r="D86" s="194" t="s">
        <v>182</v>
      </c>
      <c r="E86" s="260">
        <v>1.4154196509280115</v>
      </c>
      <c r="F86" s="261">
        <f t="shared" si="0"/>
        <v>1.4154196509280115</v>
      </c>
    </row>
    <row r="87" spans="2:6" ht="14.25" customHeight="1">
      <c r="B87" s="197"/>
      <c r="C87" s="193">
        <v>456006</v>
      </c>
      <c r="D87" s="194" t="s">
        <v>181</v>
      </c>
      <c r="E87" s="260">
        <v>1.6424209156994849</v>
      </c>
      <c r="F87" s="261">
        <f t="shared" si="0"/>
        <v>1.6424209156994849</v>
      </c>
    </row>
    <row r="88" spans="2:6" ht="14.25" customHeight="1">
      <c r="B88" s="197"/>
      <c r="C88" s="188">
        <v>456007</v>
      </c>
      <c r="D88" s="189" t="s">
        <v>184</v>
      </c>
      <c r="E88" s="258">
        <v>1.6557739312742776</v>
      </c>
      <c r="F88" s="259">
        <f t="shared" si="0"/>
        <v>1.6557739312742776</v>
      </c>
    </row>
    <row r="89" spans="2:6" ht="14.25" customHeight="1">
      <c r="B89" s="197"/>
      <c r="C89" s="193">
        <v>456008</v>
      </c>
      <c r="D89" s="194" t="s">
        <v>187</v>
      </c>
      <c r="E89" s="260">
        <v>2.9910754887535336</v>
      </c>
      <c r="F89" s="261">
        <f t="shared" si="0"/>
        <v>2.9910754887535336</v>
      </c>
    </row>
    <row r="90" spans="2:6" ht="14.25" customHeight="1" thickBot="1">
      <c r="B90" s="223"/>
      <c r="C90" s="224"/>
      <c r="D90" s="225"/>
      <c r="E90" s="341"/>
      <c r="F90" s="298"/>
    </row>
    <row r="91" spans="2:6" ht="14.25" customHeight="1" thickBot="1">
      <c r="C91" s="229"/>
      <c r="E91" s="348"/>
      <c r="F91" s="514"/>
    </row>
    <row r="92" spans="2:6" ht="14.25" customHeight="1">
      <c r="B92" s="186"/>
      <c r="C92" s="212"/>
      <c r="D92" s="213"/>
      <c r="E92" s="518"/>
      <c r="F92" s="519"/>
    </row>
    <row r="93" spans="2:6" ht="14.25" customHeight="1">
      <c r="B93" s="422"/>
      <c r="C93" s="188">
        <v>457001</v>
      </c>
      <c r="D93" s="189" t="s">
        <v>176</v>
      </c>
      <c r="E93" s="258">
        <v>0.81453395006234619</v>
      </c>
      <c r="F93" s="259">
        <f t="shared" si="0"/>
        <v>0.81453395006234619</v>
      </c>
    </row>
    <row r="94" spans="2:6" ht="14.25" customHeight="1">
      <c r="B94" s="550" t="s">
        <v>1641</v>
      </c>
      <c r="C94" s="193">
        <v>457002</v>
      </c>
      <c r="D94" s="194" t="s">
        <v>179</v>
      </c>
      <c r="E94" s="260">
        <v>0.92135807466068642</v>
      </c>
      <c r="F94" s="261">
        <f t="shared" si="0"/>
        <v>0.92135807466068642</v>
      </c>
    </row>
    <row r="95" spans="2:6" ht="14.25" customHeight="1">
      <c r="B95" s="422"/>
      <c r="C95" s="193">
        <v>457003</v>
      </c>
      <c r="D95" s="194" t="s">
        <v>178</v>
      </c>
      <c r="E95" s="260">
        <v>0.98812315253464944</v>
      </c>
      <c r="F95" s="261">
        <f t="shared" si="0"/>
        <v>0.98812315253464944</v>
      </c>
    </row>
    <row r="96" spans="2:6" ht="14.25" customHeight="1">
      <c r="B96" s="422"/>
      <c r="C96" s="193">
        <v>457004</v>
      </c>
      <c r="D96" s="194" t="s">
        <v>183</v>
      </c>
      <c r="E96" s="260">
        <v>1.2017714017313306</v>
      </c>
      <c r="F96" s="261">
        <f t="shared" si="0"/>
        <v>1.2017714017313306</v>
      </c>
    </row>
    <row r="97" spans="2:6" ht="14.25" customHeight="1">
      <c r="B97" s="241"/>
      <c r="C97" s="193">
        <v>457005</v>
      </c>
      <c r="D97" s="194" t="s">
        <v>182</v>
      </c>
      <c r="E97" s="260">
        <v>1.1750653705817451</v>
      </c>
      <c r="F97" s="261">
        <f t="shared" si="0"/>
        <v>1.1750653705817451</v>
      </c>
    </row>
    <row r="98" spans="2:6" ht="14.25" customHeight="1">
      <c r="B98" s="241"/>
      <c r="C98" s="193">
        <v>457006</v>
      </c>
      <c r="D98" s="194" t="s">
        <v>181</v>
      </c>
      <c r="E98" s="260">
        <v>1.1617123550069528</v>
      </c>
      <c r="F98" s="261">
        <f t="shared" si="0"/>
        <v>1.1617123550069528</v>
      </c>
    </row>
    <row r="99" spans="2:6" ht="14.25" customHeight="1">
      <c r="B99" s="241"/>
      <c r="C99" s="193">
        <v>457007</v>
      </c>
      <c r="D99" s="194" t="s">
        <v>186</v>
      </c>
      <c r="E99" s="260">
        <v>1.3219485419044632</v>
      </c>
      <c r="F99" s="261">
        <f t="shared" si="0"/>
        <v>1.321948541904463</v>
      </c>
    </row>
    <row r="100" spans="2:6" ht="14.25" customHeight="1">
      <c r="B100" s="415"/>
      <c r="C100" s="193">
        <v>457008</v>
      </c>
      <c r="D100" s="194" t="s">
        <v>185</v>
      </c>
      <c r="E100" s="260">
        <v>1.2551834640305004</v>
      </c>
      <c r="F100" s="261">
        <f t="shared" si="0"/>
        <v>1.2551834640305004</v>
      </c>
    </row>
    <row r="101" spans="2:6" ht="14.25" customHeight="1">
      <c r="B101" s="415"/>
      <c r="C101" s="193">
        <v>457009</v>
      </c>
      <c r="D101" s="194" t="s">
        <v>184</v>
      </c>
      <c r="E101" s="260">
        <v>1.1884183861565376</v>
      </c>
      <c r="F101" s="261">
        <f t="shared" si="0"/>
        <v>1.1884183861565376</v>
      </c>
    </row>
    <row r="102" spans="2:6" ht="14.25" customHeight="1">
      <c r="B102" s="415"/>
      <c r="C102" s="193">
        <v>457010</v>
      </c>
      <c r="D102" s="194" t="s">
        <v>207</v>
      </c>
      <c r="E102" s="260">
        <v>3.3115478625485553</v>
      </c>
      <c r="F102" s="261">
        <f t="shared" si="0"/>
        <v>3.3115478625485553</v>
      </c>
    </row>
    <row r="103" spans="2:6" ht="14.25" customHeight="1">
      <c r="B103" s="187"/>
      <c r="C103" s="193">
        <v>457011</v>
      </c>
      <c r="D103" s="194" t="s">
        <v>189</v>
      </c>
      <c r="E103" s="260">
        <v>3.3115478625485553</v>
      </c>
      <c r="F103" s="261">
        <f t="shared" si="0"/>
        <v>3.3115478625485553</v>
      </c>
    </row>
    <row r="104" spans="2:6" ht="14.25" customHeight="1">
      <c r="B104" s="187"/>
      <c r="C104" s="193">
        <v>457012</v>
      </c>
      <c r="D104" s="194" t="s">
        <v>188</v>
      </c>
      <c r="E104" s="260">
        <v>3.3115478625485553</v>
      </c>
      <c r="F104" s="261">
        <f t="shared" si="0"/>
        <v>3.3115478625485553</v>
      </c>
    </row>
    <row r="105" spans="2:6" ht="14.25" customHeight="1">
      <c r="B105" s="197"/>
      <c r="C105" s="193">
        <v>457013</v>
      </c>
      <c r="D105" s="194" t="s">
        <v>187</v>
      </c>
      <c r="E105" s="260">
        <v>3.6854322986427457</v>
      </c>
      <c r="F105" s="261">
        <f>E105*(100-$F$5)/100</f>
        <v>3.6854322986427457</v>
      </c>
    </row>
    <row r="106" spans="2:6" ht="14.25" customHeight="1">
      <c r="B106" s="197"/>
      <c r="C106" s="193">
        <v>457014</v>
      </c>
      <c r="D106" s="194" t="s">
        <v>267</v>
      </c>
      <c r="E106" s="260">
        <v>7.2106284103879812</v>
      </c>
      <c r="F106" s="261">
        <f>E106*(100-$F$5)/100</f>
        <v>7.2106284103879803</v>
      </c>
    </row>
    <row r="107" spans="2:6" ht="14.25" customHeight="1">
      <c r="B107" s="197"/>
      <c r="C107" s="193">
        <v>457015</v>
      </c>
      <c r="D107" s="194" t="s">
        <v>269</v>
      </c>
      <c r="E107" s="260">
        <v>8.3189287030957644</v>
      </c>
      <c r="F107" s="261">
        <f>E107*(100-$F$5)/100</f>
        <v>8.3189287030957644</v>
      </c>
    </row>
    <row r="108" spans="2:6" ht="14.25" customHeight="1">
      <c r="B108" s="197"/>
      <c r="C108" s="188">
        <v>457016</v>
      </c>
      <c r="D108" s="189" t="s">
        <v>268</v>
      </c>
      <c r="E108" s="258">
        <v>8.5325769522924446</v>
      </c>
      <c r="F108" s="259">
        <f>E108*(100-$F$5)/100</f>
        <v>8.5325769522924446</v>
      </c>
    </row>
    <row r="109" spans="2:6" ht="14.25" customHeight="1" thickBot="1">
      <c r="B109" s="223"/>
      <c r="C109" s="224"/>
      <c r="D109" s="225"/>
      <c r="E109" s="297"/>
      <c r="F109" s="298"/>
    </row>
    <row r="110" spans="2:6" ht="14.25" customHeight="1">
      <c r="B110" s="607"/>
      <c r="C110" s="217"/>
      <c r="D110" s="218"/>
      <c r="E110" s="302"/>
      <c r="F110" s="302"/>
    </row>
    <row r="111" spans="2:6" ht="14.25" customHeight="1">
      <c r="B111" s="607"/>
      <c r="C111" s="217"/>
      <c r="D111" s="218"/>
      <c r="E111" s="302"/>
      <c r="F111" s="302"/>
    </row>
    <row r="112" spans="2:6" ht="14.25" customHeight="1">
      <c r="B112" s="607"/>
      <c r="C112" s="217"/>
      <c r="D112" s="218"/>
      <c r="E112" s="302"/>
      <c r="F112" s="302"/>
    </row>
    <row r="113" spans="2:6" ht="14.25" customHeight="1">
      <c r="B113" s="607"/>
      <c r="C113" s="217"/>
      <c r="D113" s="218"/>
      <c r="E113" s="302"/>
      <c r="F113" s="302"/>
    </row>
    <row r="114" spans="2:6" ht="14.25" customHeight="1">
      <c r="B114" s="607"/>
      <c r="C114" s="217"/>
      <c r="D114" s="218"/>
      <c r="E114" s="302"/>
      <c r="F114" s="302"/>
    </row>
    <row r="115" spans="2:6" ht="14.25" customHeight="1" thickBot="1">
      <c r="C115" s="229"/>
      <c r="E115" s="514"/>
      <c r="F115" s="514"/>
    </row>
    <row r="116" spans="2:6" ht="14.25" customHeight="1">
      <c r="B116" s="186"/>
      <c r="C116" s="212"/>
      <c r="D116" s="213"/>
      <c r="E116" s="516"/>
      <c r="F116" s="519"/>
    </row>
    <row r="117" spans="2:6" ht="14.25" customHeight="1">
      <c r="B117" s="442"/>
      <c r="C117" s="217"/>
      <c r="D117" s="218"/>
      <c r="E117" s="254"/>
      <c r="F117" s="560"/>
    </row>
    <row r="118" spans="2:6" ht="14.25" customHeight="1">
      <c r="B118" s="550" t="s">
        <v>1642</v>
      </c>
      <c r="C118" s="188">
        <v>458001</v>
      </c>
      <c r="D118" s="189" t="s">
        <v>264</v>
      </c>
      <c r="E118" s="258">
        <v>1.1537844239999999</v>
      </c>
      <c r="F118" s="259">
        <f t="shared" ref="F118:F130" si="1">E118*(100-$F$5)/100</f>
        <v>1.1537844239999999</v>
      </c>
    </row>
    <row r="119" spans="2:6" ht="14.25" customHeight="1">
      <c r="B119" s="550" t="s">
        <v>1640</v>
      </c>
      <c r="C119" s="193">
        <v>458002</v>
      </c>
      <c r="D119" s="194" t="s">
        <v>265</v>
      </c>
      <c r="E119" s="258">
        <v>1.3238158128000002</v>
      </c>
      <c r="F119" s="259">
        <f t="shared" si="1"/>
        <v>1.3238158128000002</v>
      </c>
    </row>
    <row r="120" spans="2:6" ht="14.25" customHeight="1">
      <c r="B120" s="187"/>
      <c r="C120" s="188">
        <v>458003</v>
      </c>
      <c r="D120" s="189" t="s">
        <v>266</v>
      </c>
      <c r="E120" s="258">
        <v>1.7124589871999998</v>
      </c>
      <c r="F120" s="259">
        <f t="shared" si="1"/>
        <v>1.7124589871999998</v>
      </c>
    </row>
    <row r="121" spans="2:6" ht="14.25" customHeight="1">
      <c r="B121" s="197"/>
      <c r="C121" s="217"/>
      <c r="D121" s="218"/>
      <c r="E121" s="254"/>
      <c r="F121" s="560"/>
    </row>
    <row r="122" spans="2:6" ht="14.25" customHeight="1">
      <c r="B122" s="197"/>
      <c r="C122" s="217"/>
      <c r="D122" s="218"/>
      <c r="E122" s="254"/>
      <c r="F122" s="560"/>
    </row>
    <row r="123" spans="2:6" ht="14.25" customHeight="1" thickBot="1">
      <c r="B123" s="223"/>
      <c r="C123" s="224"/>
      <c r="D123" s="225"/>
      <c r="E123" s="548"/>
      <c r="F123" s="549"/>
    </row>
    <row r="124" spans="2:6" ht="14.25" customHeight="1" thickBot="1">
      <c r="C124" s="229"/>
      <c r="E124" s="347"/>
    </row>
    <row r="125" spans="2:6" ht="14.25" customHeight="1">
      <c r="B125" s="186"/>
      <c r="C125" s="212"/>
      <c r="D125" s="213"/>
      <c r="E125" s="547"/>
      <c r="F125" s="421"/>
    </row>
    <row r="126" spans="2:6" ht="14.25" customHeight="1">
      <c r="B126" s="550" t="s">
        <v>1643</v>
      </c>
      <c r="C126" s="188">
        <v>459001</v>
      </c>
      <c r="D126" s="189" t="s">
        <v>134</v>
      </c>
      <c r="E126" s="258">
        <v>1.4287726665028038</v>
      </c>
      <c r="F126" s="259">
        <f t="shared" si="1"/>
        <v>1.4287726665028038</v>
      </c>
    </row>
    <row r="127" spans="2:6" ht="14.25" customHeight="1">
      <c r="B127" s="550" t="s">
        <v>1644</v>
      </c>
      <c r="C127" s="193">
        <v>459002</v>
      </c>
      <c r="D127" s="194" t="s">
        <v>133</v>
      </c>
      <c r="E127" s="260">
        <v>1.8160101181717885</v>
      </c>
      <c r="F127" s="261">
        <f t="shared" si="1"/>
        <v>1.8160101181717885</v>
      </c>
    </row>
    <row r="128" spans="2:6" ht="14.25" customHeight="1">
      <c r="B128" s="550"/>
      <c r="C128" s="193">
        <v>459003</v>
      </c>
      <c r="D128" s="194" t="s">
        <v>132</v>
      </c>
      <c r="E128" s="260">
        <v>2.1498355075416025</v>
      </c>
      <c r="F128" s="261">
        <f t="shared" si="1"/>
        <v>2.1498355075416025</v>
      </c>
    </row>
    <row r="129" spans="2:6" ht="14.25" customHeight="1">
      <c r="B129" s="415"/>
      <c r="C129" s="193">
        <v>459004</v>
      </c>
      <c r="D129" s="194" t="s">
        <v>131</v>
      </c>
      <c r="E129" s="260">
        <v>3.4584310338712734</v>
      </c>
      <c r="F129" s="261">
        <f t="shared" si="1"/>
        <v>3.4584310338712729</v>
      </c>
    </row>
    <row r="130" spans="2:6" ht="14.25" customHeight="1">
      <c r="B130" s="187"/>
      <c r="C130" s="193">
        <v>459005</v>
      </c>
      <c r="D130" s="194" t="s">
        <v>135</v>
      </c>
      <c r="E130" s="260">
        <v>8.4257528276941063</v>
      </c>
      <c r="F130" s="261">
        <f t="shared" si="1"/>
        <v>8.4257528276941063</v>
      </c>
    </row>
    <row r="131" spans="2:6" ht="14.25" customHeight="1">
      <c r="B131" s="187"/>
      <c r="C131" s="193">
        <v>459006</v>
      </c>
      <c r="D131" s="194" t="s">
        <v>136</v>
      </c>
      <c r="E131" s="260">
        <v>10.722471506558424</v>
      </c>
      <c r="F131" s="261">
        <f>E131*(100-$F$5)/100</f>
        <v>10.722471506558424</v>
      </c>
    </row>
    <row r="132" spans="2:6" ht="14.25" customHeight="1" thickBot="1">
      <c r="B132" s="223"/>
      <c r="C132" s="224"/>
      <c r="D132" s="225"/>
      <c r="E132" s="297"/>
      <c r="F132" s="298"/>
    </row>
    <row r="133" spans="2:6" ht="14.25" customHeight="1" thickBot="1">
      <c r="C133" s="229"/>
      <c r="E133" s="514"/>
      <c r="F133" s="514"/>
    </row>
    <row r="134" spans="2:6" ht="14.25" customHeight="1">
      <c r="B134" s="186"/>
      <c r="C134" s="212"/>
      <c r="D134" s="213"/>
      <c r="E134" s="516"/>
      <c r="F134" s="519"/>
    </row>
    <row r="135" spans="2:6" ht="14.25" customHeight="1">
      <c r="B135" s="422"/>
      <c r="C135" s="559" t="s">
        <v>1616</v>
      </c>
      <c r="D135" s="349" t="s">
        <v>176</v>
      </c>
      <c r="E135" s="350" t="s">
        <v>1438</v>
      </c>
      <c r="F135" s="351" t="s">
        <v>1438</v>
      </c>
    </row>
    <row r="136" spans="2:6" ht="14.25" customHeight="1">
      <c r="B136" s="550" t="s">
        <v>1431</v>
      </c>
      <c r="C136" s="233" t="s">
        <v>1617</v>
      </c>
      <c r="D136" s="234" t="s">
        <v>432</v>
      </c>
      <c r="E136" s="289" t="s">
        <v>1438</v>
      </c>
      <c r="F136" s="290" t="s">
        <v>1438</v>
      </c>
    </row>
    <row r="137" spans="2:6" ht="14.25" customHeight="1">
      <c r="B137" s="550" t="s">
        <v>1645</v>
      </c>
      <c r="C137" s="233" t="s">
        <v>1618</v>
      </c>
      <c r="D137" s="234" t="s">
        <v>433</v>
      </c>
      <c r="E137" s="289" t="s">
        <v>1438</v>
      </c>
      <c r="F137" s="290" t="s">
        <v>1438</v>
      </c>
    </row>
    <row r="138" spans="2:6" ht="14.25" customHeight="1">
      <c r="B138" s="422"/>
      <c r="C138" s="233" t="s">
        <v>1619</v>
      </c>
      <c r="D138" s="234" t="s">
        <v>434</v>
      </c>
      <c r="E138" s="289" t="s">
        <v>1438</v>
      </c>
      <c r="F138" s="290" t="s">
        <v>1438</v>
      </c>
    </row>
    <row r="139" spans="2:6" ht="14.25" customHeight="1">
      <c r="B139" s="241"/>
      <c r="C139" s="233" t="s">
        <v>1620</v>
      </c>
      <c r="D139" s="234" t="s">
        <v>435</v>
      </c>
      <c r="E139" s="289" t="s">
        <v>1438</v>
      </c>
      <c r="F139" s="290" t="s">
        <v>1438</v>
      </c>
    </row>
    <row r="140" spans="2:6" ht="14.25" customHeight="1">
      <c r="B140" s="241"/>
      <c r="C140" s="233" t="s">
        <v>1621</v>
      </c>
      <c r="D140" s="234" t="s">
        <v>436</v>
      </c>
      <c r="E140" s="289" t="s">
        <v>1438</v>
      </c>
      <c r="F140" s="290" t="s">
        <v>1438</v>
      </c>
    </row>
    <row r="141" spans="2:6" ht="14.25" customHeight="1">
      <c r="B141" s="241"/>
      <c r="C141" s="233" t="s">
        <v>1622</v>
      </c>
      <c r="D141" s="234" t="s">
        <v>437</v>
      </c>
      <c r="E141" s="289" t="s">
        <v>1438</v>
      </c>
      <c r="F141" s="290" t="s">
        <v>1438</v>
      </c>
    </row>
    <row r="142" spans="2:6" ht="14.25" customHeight="1">
      <c r="B142" s="415"/>
      <c r="C142" s="233" t="s">
        <v>1623</v>
      </c>
      <c r="D142" s="234" t="s">
        <v>438</v>
      </c>
      <c r="E142" s="289" t="s">
        <v>1438</v>
      </c>
      <c r="F142" s="290" t="s">
        <v>1438</v>
      </c>
    </row>
    <row r="143" spans="2:6" ht="14.25" customHeight="1">
      <c r="B143" s="415"/>
      <c r="C143" s="233" t="s">
        <v>1624</v>
      </c>
      <c r="D143" s="234" t="s">
        <v>439</v>
      </c>
      <c r="E143" s="289" t="s">
        <v>1438</v>
      </c>
      <c r="F143" s="290" t="s">
        <v>1438</v>
      </c>
    </row>
    <row r="144" spans="2:6" ht="14.25" customHeight="1">
      <c r="B144" s="415"/>
      <c r="C144" s="233" t="s">
        <v>1625</v>
      </c>
      <c r="D144" s="234" t="s">
        <v>440</v>
      </c>
      <c r="E144" s="289" t="s">
        <v>1438</v>
      </c>
      <c r="F144" s="290" t="s">
        <v>1438</v>
      </c>
    </row>
    <row r="145" spans="2:6" ht="14.25" customHeight="1">
      <c r="B145" s="187"/>
      <c r="C145" s="233" t="s">
        <v>1626</v>
      </c>
      <c r="D145" s="234" t="s">
        <v>207</v>
      </c>
      <c r="E145" s="289" t="s">
        <v>1438</v>
      </c>
      <c r="F145" s="290" t="s">
        <v>1438</v>
      </c>
    </row>
    <row r="146" spans="2:6" ht="14.25" customHeight="1">
      <c r="B146" s="187"/>
      <c r="C146" s="233" t="s">
        <v>1627</v>
      </c>
      <c r="D146" s="234" t="s">
        <v>441</v>
      </c>
      <c r="E146" s="289" t="s">
        <v>1438</v>
      </c>
      <c r="F146" s="290" t="s">
        <v>1438</v>
      </c>
    </row>
    <row r="147" spans="2:6" ht="14.25" customHeight="1">
      <c r="B147" s="197"/>
      <c r="C147" s="559" t="s">
        <v>1628</v>
      </c>
      <c r="D147" s="349" t="s">
        <v>442</v>
      </c>
      <c r="E147" s="350" t="s">
        <v>1438</v>
      </c>
      <c r="F147" s="351" t="s">
        <v>1438</v>
      </c>
    </row>
    <row r="148" spans="2:6" ht="14.25" customHeight="1">
      <c r="B148" s="197"/>
      <c r="C148" s="233">
        <v>460014</v>
      </c>
      <c r="D148" s="234" t="s">
        <v>443</v>
      </c>
      <c r="E148" s="289" t="s">
        <v>1438</v>
      </c>
      <c r="F148" s="290" t="s">
        <v>1438</v>
      </c>
    </row>
    <row r="149" spans="2:6" ht="14.25" customHeight="1" thickBot="1">
      <c r="B149" s="223"/>
      <c r="C149" s="224"/>
      <c r="D149" s="225"/>
      <c r="E149" s="297"/>
      <c r="F149" s="298"/>
    </row>
    <row r="150" spans="2:6" ht="14.25" customHeight="1" thickBot="1">
      <c r="C150" s="229"/>
      <c r="E150" s="514"/>
      <c r="F150" s="514"/>
    </row>
    <row r="151" spans="2:6" ht="14.25" customHeight="1">
      <c r="B151" s="186"/>
      <c r="C151" s="212"/>
      <c r="D151" s="213"/>
      <c r="E151" s="516"/>
      <c r="F151" s="519"/>
    </row>
    <row r="152" spans="2:6" ht="14.25" customHeight="1">
      <c r="B152" s="422"/>
      <c r="C152" s="559" t="s">
        <v>1629</v>
      </c>
      <c r="D152" s="349" t="s">
        <v>264</v>
      </c>
      <c r="E152" s="350" t="s">
        <v>1438</v>
      </c>
      <c r="F152" s="351" t="s">
        <v>1438</v>
      </c>
    </row>
    <row r="153" spans="2:6" ht="14.25" customHeight="1">
      <c r="B153" s="550" t="s">
        <v>1642</v>
      </c>
      <c r="C153" s="233" t="s">
        <v>1630</v>
      </c>
      <c r="D153" s="234" t="s">
        <v>265</v>
      </c>
      <c r="E153" s="289" t="s">
        <v>1438</v>
      </c>
      <c r="F153" s="290" t="s">
        <v>1438</v>
      </c>
    </row>
    <row r="154" spans="2:6" ht="14.25" customHeight="1">
      <c r="B154" s="550" t="s">
        <v>1585</v>
      </c>
      <c r="C154" s="233" t="s">
        <v>1631</v>
      </c>
      <c r="D154" s="234" t="s">
        <v>266</v>
      </c>
      <c r="E154" s="289" t="s">
        <v>1438</v>
      </c>
      <c r="F154" s="290" t="s">
        <v>1438</v>
      </c>
    </row>
    <row r="155" spans="2:6" ht="14.25" customHeight="1">
      <c r="B155" s="415"/>
      <c r="C155" s="233" t="s">
        <v>1632</v>
      </c>
      <c r="D155" s="234" t="s">
        <v>417</v>
      </c>
      <c r="E155" s="289" t="s">
        <v>1438</v>
      </c>
      <c r="F155" s="290" t="s">
        <v>1438</v>
      </c>
    </row>
    <row r="156" spans="2:6" ht="14.25" customHeight="1">
      <c r="B156" s="187"/>
      <c r="C156" s="233" t="s">
        <v>1633</v>
      </c>
      <c r="D156" s="234" t="s">
        <v>418</v>
      </c>
      <c r="E156" s="289" t="s">
        <v>1438</v>
      </c>
      <c r="F156" s="290" t="s">
        <v>1438</v>
      </c>
    </row>
    <row r="157" spans="2:6" ht="14.25" customHeight="1">
      <c r="B157" s="197"/>
      <c r="C157" s="233" t="s">
        <v>1634</v>
      </c>
      <c r="D157" s="234" t="s">
        <v>419</v>
      </c>
      <c r="E157" s="289" t="s">
        <v>1438</v>
      </c>
      <c r="F157" s="290" t="s">
        <v>1438</v>
      </c>
    </row>
    <row r="158" spans="2:6" ht="14.25" customHeight="1">
      <c r="B158" s="197"/>
      <c r="C158" s="559" t="s">
        <v>1635</v>
      </c>
      <c r="D158" s="349" t="s">
        <v>420</v>
      </c>
      <c r="E158" s="350" t="s">
        <v>1438</v>
      </c>
      <c r="F158" s="351" t="s">
        <v>1438</v>
      </c>
    </row>
    <row r="159" spans="2:6" ht="14.25" customHeight="1">
      <c r="B159" s="197"/>
      <c r="C159" s="233" t="s">
        <v>1636</v>
      </c>
      <c r="D159" s="234" t="s">
        <v>421</v>
      </c>
      <c r="E159" s="289" t="s">
        <v>1438</v>
      </c>
      <c r="F159" s="290" t="s">
        <v>1438</v>
      </c>
    </row>
    <row r="160" spans="2:6" ht="14.25" customHeight="1" thickBot="1">
      <c r="B160" s="223"/>
      <c r="C160" s="256"/>
      <c r="D160" s="225"/>
      <c r="E160" s="511"/>
      <c r="F160" s="549"/>
    </row>
  </sheetData>
  <mergeCells count="6"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
&amp;R
&amp;"-,Obyčejné"Tel.:  +420 573 033 029
sales@clevelings.cz
www.clevelings.cz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tabColor theme="1" tint="0.499984740745262"/>
  </sheetPr>
  <dimension ref="A2:H875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252" customWidth="1"/>
    <col min="2" max="2" width="45.7109375" style="228" customWidth="1"/>
    <col min="3" max="3" width="15.7109375" style="413" customWidth="1"/>
    <col min="4" max="4" width="16.28515625" style="230" bestFit="1" customWidth="1"/>
    <col min="5" max="5" width="15.7109375" style="346" customWidth="1"/>
    <col min="6" max="6" width="15.7109375" style="414" customWidth="1"/>
    <col min="7" max="7" width="2.140625" style="252" customWidth="1"/>
    <col min="8" max="16384" width="9.140625" style="252"/>
  </cols>
  <sheetData>
    <row r="2" spans="2:6" ht="20.85" customHeight="1">
      <c r="B2" s="1113" t="s">
        <v>1730</v>
      </c>
      <c r="C2" s="1113"/>
      <c r="D2" s="1113"/>
      <c r="E2" s="1113"/>
      <c r="F2" s="1113"/>
    </row>
    <row r="3" spans="2:6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</row>
    <row r="4" spans="2:6" ht="14.25" customHeight="1">
      <c r="B4" s="1115"/>
      <c r="C4" s="965"/>
      <c r="D4" s="1101"/>
      <c r="E4" s="1104"/>
      <c r="F4" s="968"/>
    </row>
    <row r="5" spans="2:6" ht="14.25" customHeight="1">
      <c r="B5" s="1116"/>
      <c r="C5" s="966"/>
      <c r="D5" s="1102"/>
      <c r="E5" s="1105"/>
      <c r="F5" s="626">
        <f>'DISCOUNT CARD'!J18</f>
        <v>0</v>
      </c>
    </row>
    <row r="6" spans="2:6" s="8" customFormat="1" ht="9.9499999999999993" customHeight="1" thickBot="1">
      <c r="B6" s="732"/>
      <c r="C6" s="742"/>
      <c r="D6" s="752"/>
      <c r="E6" s="753"/>
      <c r="F6" s="119"/>
    </row>
    <row r="7" spans="2:6" s="8" customFormat="1" ht="14.25" customHeight="1">
      <c r="B7" s="778"/>
      <c r="C7" s="755"/>
      <c r="D7" s="756"/>
      <c r="E7" s="779"/>
      <c r="F7" s="120"/>
    </row>
    <row r="8" spans="2:6" s="8" customFormat="1" ht="14.25" customHeight="1">
      <c r="B8" s="463"/>
      <c r="C8" s="103">
        <v>50416016</v>
      </c>
      <c r="D8" s="104">
        <v>16</v>
      </c>
      <c r="E8" s="123">
        <v>1.0462949596636837</v>
      </c>
      <c r="F8" s="124">
        <f t="shared" ref="F8:F23" si="0">E8*(100-$F$5)/100</f>
        <v>1.0462949596636837</v>
      </c>
    </row>
    <row r="9" spans="2:6" s="8" customFormat="1" ht="14.25" customHeight="1">
      <c r="B9" s="648" t="s">
        <v>2123</v>
      </c>
      <c r="C9" s="95">
        <v>50416020</v>
      </c>
      <c r="D9" s="96" t="s">
        <v>2074</v>
      </c>
      <c r="E9" s="94">
        <v>0.73396810603273333</v>
      </c>
      <c r="F9" s="125">
        <f>E9*(100-$F$5)/100</f>
        <v>0.73396810603273333</v>
      </c>
    </row>
    <row r="10" spans="2:6" s="8" customFormat="1" ht="14.25" customHeight="1">
      <c r="B10" s="648" t="s">
        <v>1606</v>
      </c>
      <c r="C10" s="95">
        <v>50416025</v>
      </c>
      <c r="D10" s="96" t="s">
        <v>2075</v>
      </c>
      <c r="E10" s="94">
        <v>0.93698056089285098</v>
      </c>
      <c r="F10" s="125">
        <f t="shared" si="0"/>
        <v>0.93698056089285098</v>
      </c>
    </row>
    <row r="11" spans="2:6" s="8" customFormat="1" ht="14.25" customHeight="1">
      <c r="B11" s="463"/>
      <c r="C11" s="95">
        <v>50416032</v>
      </c>
      <c r="D11" s="96" t="s">
        <v>2076</v>
      </c>
      <c r="E11" s="94">
        <v>1.4054708413392767</v>
      </c>
      <c r="F11" s="125">
        <f t="shared" si="0"/>
        <v>1.4054708413392769</v>
      </c>
    </row>
    <row r="12" spans="2:6" s="8" customFormat="1" ht="14.25" customHeight="1">
      <c r="B12" s="463"/>
      <c r="C12" s="95">
        <v>50416040</v>
      </c>
      <c r="D12" s="96" t="s">
        <v>2077</v>
      </c>
      <c r="E12" s="94">
        <v>2.01450820591963</v>
      </c>
      <c r="F12" s="125">
        <f t="shared" si="0"/>
        <v>2.01450820591963</v>
      </c>
    </row>
    <row r="13" spans="2:6" s="8" customFormat="1" ht="14.25" customHeight="1">
      <c r="B13" s="636"/>
      <c r="C13" s="95">
        <v>50416050</v>
      </c>
      <c r="D13" s="96" t="s">
        <v>2078</v>
      </c>
      <c r="E13" s="94">
        <v>2.9983377948571235</v>
      </c>
      <c r="F13" s="125">
        <f t="shared" si="0"/>
        <v>2.9983377948571235</v>
      </c>
    </row>
    <row r="14" spans="2:6" s="8" customFormat="1" ht="14.25" customHeight="1">
      <c r="B14" s="636"/>
      <c r="C14" s="95">
        <v>50416063</v>
      </c>
      <c r="D14" s="96">
        <v>63</v>
      </c>
      <c r="E14" s="94">
        <v>4.5599720630118741</v>
      </c>
      <c r="F14" s="125">
        <f t="shared" si="0"/>
        <v>4.5599720630118741</v>
      </c>
    </row>
    <row r="15" spans="2:6" s="8" customFormat="1" ht="14.25" customHeight="1">
      <c r="B15" s="636"/>
      <c r="C15" s="95">
        <v>50416075</v>
      </c>
      <c r="D15" s="96">
        <v>75</v>
      </c>
      <c r="E15" s="94">
        <v>8.3391269919463742</v>
      </c>
      <c r="F15" s="125">
        <f t="shared" si="0"/>
        <v>8.3391269919463742</v>
      </c>
    </row>
    <row r="16" spans="2:6" s="8" customFormat="1" ht="14.25" customHeight="1">
      <c r="B16" s="636"/>
      <c r="C16" s="95">
        <v>50416090</v>
      </c>
      <c r="D16" s="96">
        <v>90</v>
      </c>
      <c r="E16" s="94">
        <v>14.08594109875586</v>
      </c>
      <c r="F16" s="125">
        <f t="shared" si="0"/>
        <v>14.08594109875586</v>
      </c>
    </row>
    <row r="17" spans="2:8" s="8" customFormat="1" ht="14.25" customHeight="1">
      <c r="B17" s="636"/>
      <c r="C17" s="95">
        <v>50416110</v>
      </c>
      <c r="D17" s="96">
        <v>110</v>
      </c>
      <c r="E17" s="94">
        <v>26.29792107572602</v>
      </c>
      <c r="F17" s="125">
        <f t="shared" si="0"/>
        <v>26.297921075726023</v>
      </c>
    </row>
    <row r="18" spans="2:8" s="8" customFormat="1" ht="14.25" customHeight="1">
      <c r="B18" s="636"/>
      <c r="C18" s="95">
        <v>50416125</v>
      </c>
      <c r="D18" s="96">
        <v>125</v>
      </c>
      <c r="E18" s="94">
        <v>37.838398317389625</v>
      </c>
      <c r="F18" s="125">
        <f t="shared" si="0"/>
        <v>37.838398317389625</v>
      </c>
    </row>
    <row r="19" spans="2:8" s="8" customFormat="1" ht="14.25" customHeight="1">
      <c r="B19" s="636"/>
      <c r="C19" s="95">
        <v>50416140</v>
      </c>
      <c r="D19" s="96">
        <v>140</v>
      </c>
      <c r="E19" s="94">
        <v>68.165335804954921</v>
      </c>
      <c r="F19" s="125">
        <f t="shared" si="0"/>
        <v>68.165335804954921</v>
      </c>
    </row>
    <row r="20" spans="2:8" s="8" customFormat="1" ht="14.25" customHeight="1">
      <c r="B20" s="636"/>
      <c r="C20" s="95">
        <v>50416160</v>
      </c>
      <c r="D20" s="96">
        <v>160</v>
      </c>
      <c r="E20" s="94">
        <v>75.551865893326905</v>
      </c>
      <c r="F20" s="125">
        <f t="shared" si="0"/>
        <v>75.551865893326905</v>
      </c>
    </row>
    <row r="21" spans="2:8" s="8" customFormat="1" ht="14.25" customHeight="1">
      <c r="B21" s="636"/>
      <c r="C21" s="95">
        <v>50410200</v>
      </c>
      <c r="D21" s="96">
        <v>200</v>
      </c>
      <c r="E21" s="94">
        <v>124.13430797562117</v>
      </c>
      <c r="F21" s="125">
        <f t="shared" si="0"/>
        <v>124.13430797562118</v>
      </c>
    </row>
    <row r="22" spans="2:8" s="8" customFormat="1" ht="14.25" customHeight="1">
      <c r="B22" s="636"/>
      <c r="C22" s="95">
        <v>50410225</v>
      </c>
      <c r="D22" s="96">
        <v>225</v>
      </c>
      <c r="E22" s="94">
        <v>244.17713416867699</v>
      </c>
      <c r="F22" s="125">
        <f t="shared" si="0"/>
        <v>244.17713416867701</v>
      </c>
    </row>
    <row r="23" spans="2:8" s="8" customFormat="1" ht="14.25" customHeight="1">
      <c r="B23" s="636"/>
      <c r="C23" s="95">
        <v>50410250</v>
      </c>
      <c r="D23" s="96">
        <v>250</v>
      </c>
      <c r="E23" s="94">
        <v>524.52717612700758</v>
      </c>
      <c r="F23" s="125">
        <f t="shared" si="0"/>
        <v>524.52717612700758</v>
      </c>
    </row>
    <row r="24" spans="2:8" s="8" customFormat="1" ht="14.25" customHeight="1">
      <c r="B24" s="636"/>
      <c r="C24" s="126">
        <v>50410280</v>
      </c>
      <c r="D24" s="127">
        <v>280</v>
      </c>
      <c r="E24" s="792" t="s">
        <v>2066</v>
      </c>
      <c r="F24" s="780" t="s">
        <v>2066</v>
      </c>
    </row>
    <row r="25" spans="2:8" s="8" customFormat="1" ht="14.25" customHeight="1">
      <c r="B25" s="636"/>
      <c r="C25" s="95">
        <v>50410315</v>
      </c>
      <c r="D25" s="96">
        <v>315</v>
      </c>
      <c r="E25" s="94">
        <v>945.50708399697601</v>
      </c>
      <c r="F25" s="125">
        <f>E25*(100-$F$5)/100</f>
        <v>945.50708399697601</v>
      </c>
    </row>
    <row r="26" spans="2:8" s="8" customFormat="1" ht="14.25" customHeight="1">
      <c r="B26" s="636"/>
      <c r="C26" s="126">
        <v>50410400</v>
      </c>
      <c r="D26" s="127">
        <v>400</v>
      </c>
      <c r="E26" s="792" t="s">
        <v>2066</v>
      </c>
      <c r="F26" s="780" t="s">
        <v>2066</v>
      </c>
    </row>
    <row r="27" spans="2:8" s="8" customFormat="1" ht="9.9499999999999993" customHeight="1" thickBot="1">
      <c r="B27" s="637"/>
      <c r="C27" s="110"/>
      <c r="D27" s="111"/>
      <c r="E27" s="639"/>
      <c r="F27" s="640"/>
    </row>
    <row r="28" spans="2:8" s="8" customFormat="1" ht="9.9499999999999993" customHeight="1" thickBot="1">
      <c r="B28" s="641"/>
      <c r="C28" s="27"/>
      <c r="D28" s="107"/>
      <c r="E28" s="585"/>
      <c r="F28" s="643"/>
    </row>
    <row r="29" spans="2:8" s="8" customFormat="1" ht="14.25" customHeight="1">
      <c r="B29" s="644"/>
      <c r="C29" s="99"/>
      <c r="D29" s="100"/>
      <c r="E29" s="646"/>
      <c r="F29" s="647"/>
    </row>
    <row r="30" spans="2:8" s="8" customFormat="1" ht="14.25" customHeight="1">
      <c r="B30" s="648" t="s">
        <v>2125</v>
      </c>
      <c r="C30" s="103">
        <v>53416020</v>
      </c>
      <c r="D30" s="104" t="s">
        <v>137</v>
      </c>
      <c r="E30" s="123">
        <v>1.4835525547470141</v>
      </c>
      <c r="F30" s="124">
        <f t="shared" ref="F30:F39" si="1">E30*(100-$F$5)/100</f>
        <v>1.4835525547470141</v>
      </c>
    </row>
    <row r="31" spans="2:8" s="8" customFormat="1" ht="14.25" customHeight="1">
      <c r="B31" s="648" t="s">
        <v>2124</v>
      </c>
      <c r="C31" s="95">
        <v>53416024</v>
      </c>
      <c r="D31" s="96" t="s">
        <v>155</v>
      </c>
      <c r="E31" s="94">
        <v>2.5766965424553399</v>
      </c>
      <c r="F31" s="125">
        <f t="shared" si="1"/>
        <v>2.5766965424553399</v>
      </c>
    </row>
    <row r="32" spans="2:8" s="8" customFormat="1" ht="14.25" customHeight="1">
      <c r="B32" s="463"/>
      <c r="C32" s="95">
        <v>53416025</v>
      </c>
      <c r="D32" s="96" t="s">
        <v>19</v>
      </c>
      <c r="E32" s="94">
        <v>1.7177976949702267</v>
      </c>
      <c r="F32" s="125">
        <f t="shared" si="1"/>
        <v>1.7177976949702267</v>
      </c>
      <c r="H32" s="32"/>
    </row>
    <row r="33" spans="2:6" s="8" customFormat="1" ht="14.25" customHeight="1">
      <c r="B33" s="65"/>
      <c r="C33" s="95">
        <v>53416032</v>
      </c>
      <c r="D33" s="96" t="s">
        <v>138</v>
      </c>
      <c r="E33" s="94">
        <v>2.279986031505937</v>
      </c>
      <c r="F33" s="125">
        <f t="shared" si="1"/>
        <v>2.279986031505937</v>
      </c>
    </row>
    <row r="34" spans="2:6" s="8" customFormat="1" ht="14.25" customHeight="1">
      <c r="B34" s="1"/>
      <c r="C34" s="95">
        <v>53416040</v>
      </c>
      <c r="D34" s="96" t="s">
        <v>23</v>
      </c>
      <c r="E34" s="94">
        <v>3.5605261313928329</v>
      </c>
      <c r="F34" s="125">
        <f t="shared" si="1"/>
        <v>3.5605261313928325</v>
      </c>
    </row>
    <row r="35" spans="2:6" s="8" customFormat="1" ht="14.25" customHeight="1">
      <c r="B35" s="636"/>
      <c r="C35" s="95">
        <v>53416050</v>
      </c>
      <c r="D35" s="96" t="s">
        <v>25</v>
      </c>
      <c r="E35" s="94">
        <v>5.1065440568660376</v>
      </c>
      <c r="F35" s="125">
        <f t="shared" si="1"/>
        <v>5.1065440568660376</v>
      </c>
    </row>
    <row r="36" spans="2:6" s="8" customFormat="1" ht="14.25" customHeight="1">
      <c r="B36" s="636"/>
      <c r="C36" s="95">
        <v>53416063</v>
      </c>
      <c r="D36" s="96" t="s">
        <v>26</v>
      </c>
      <c r="E36" s="94">
        <v>6.2933861006636471</v>
      </c>
      <c r="F36" s="125">
        <f t="shared" si="1"/>
        <v>6.2933861006636471</v>
      </c>
    </row>
    <row r="37" spans="2:6" s="8" customFormat="1" ht="14.25" customHeight="1">
      <c r="B37" s="636"/>
      <c r="C37" s="95">
        <v>53416075</v>
      </c>
      <c r="D37" s="96" t="s">
        <v>139</v>
      </c>
      <c r="E37" s="94">
        <v>25.62641834041947</v>
      </c>
      <c r="F37" s="125">
        <f t="shared" si="1"/>
        <v>25.62641834041947</v>
      </c>
    </row>
    <row r="38" spans="2:6" s="8" customFormat="1" ht="14.25" customHeight="1">
      <c r="B38" s="636"/>
      <c r="C38" s="95">
        <v>53416090</v>
      </c>
      <c r="D38" s="96" t="s">
        <v>140</v>
      </c>
      <c r="E38" s="94">
        <v>38.447435681969992</v>
      </c>
      <c r="F38" s="125">
        <f t="shared" si="1"/>
        <v>38.447435681969992</v>
      </c>
    </row>
    <row r="39" spans="2:6" s="8" customFormat="1" ht="14.25" customHeight="1">
      <c r="B39" s="636"/>
      <c r="C39" s="95">
        <v>53416110</v>
      </c>
      <c r="D39" s="96" t="s">
        <v>141</v>
      </c>
      <c r="E39" s="94">
        <v>59.185938763065082</v>
      </c>
      <c r="F39" s="125">
        <f t="shared" si="1"/>
        <v>59.185938763065082</v>
      </c>
    </row>
    <row r="40" spans="2:6" s="8" customFormat="1" ht="9.9499999999999993" customHeight="1" thickBot="1">
      <c r="B40" s="637"/>
      <c r="C40" s="110"/>
      <c r="D40" s="111"/>
      <c r="E40" s="639"/>
      <c r="F40" s="640"/>
    </row>
    <row r="41" spans="2:6" s="8" customFormat="1" ht="9.9499999999999993" customHeight="1" thickBot="1">
      <c r="B41" s="641"/>
      <c r="C41" s="27"/>
      <c r="D41" s="107"/>
      <c r="E41" s="585"/>
      <c r="F41" s="643"/>
    </row>
    <row r="42" spans="2:6" s="8" customFormat="1" ht="14.25" customHeight="1">
      <c r="B42" s="644"/>
      <c r="C42" s="99"/>
      <c r="D42" s="100"/>
      <c r="E42" s="646"/>
      <c r="F42" s="647"/>
    </row>
    <row r="43" spans="2:6" s="8" customFormat="1" ht="14.25" customHeight="1">
      <c r="B43" s="463"/>
      <c r="C43" s="103">
        <v>52416020</v>
      </c>
      <c r="D43" s="104" t="s">
        <v>134</v>
      </c>
      <c r="E43" s="123">
        <v>1.7177976949702267</v>
      </c>
      <c r="F43" s="124">
        <f t="shared" ref="F43:F51" si="2">E43*(100-$F$5)/100</f>
        <v>1.7177976949702267</v>
      </c>
    </row>
    <row r="44" spans="2:6" s="8" customFormat="1" ht="14.25" customHeight="1">
      <c r="B44" s="648" t="s">
        <v>2237</v>
      </c>
      <c r="C44" s="95">
        <v>52416025</v>
      </c>
      <c r="D44" s="96" t="s">
        <v>133</v>
      </c>
      <c r="E44" s="94">
        <v>2.0613572339642725</v>
      </c>
      <c r="F44" s="125">
        <f t="shared" si="2"/>
        <v>2.0613572339642725</v>
      </c>
    </row>
    <row r="45" spans="2:6" s="8" customFormat="1" ht="14.25" customHeight="1">
      <c r="B45" s="781" t="s">
        <v>2126</v>
      </c>
      <c r="C45" s="95">
        <v>52416032</v>
      </c>
      <c r="D45" s="96" t="s">
        <v>132</v>
      </c>
      <c r="E45" s="94">
        <v>2.76409265463391</v>
      </c>
      <c r="F45" s="125">
        <f t="shared" si="2"/>
        <v>2.7640926546339104</v>
      </c>
    </row>
    <row r="46" spans="2:6" s="8" customFormat="1" ht="14.25" customHeight="1">
      <c r="B46" s="1"/>
      <c r="C46" s="95">
        <v>52416040</v>
      </c>
      <c r="D46" s="96" t="s">
        <v>131</v>
      </c>
      <c r="E46" s="94">
        <v>4.1851798386547348</v>
      </c>
      <c r="F46" s="125">
        <f t="shared" si="2"/>
        <v>4.1851798386547348</v>
      </c>
    </row>
    <row r="47" spans="2:6" s="8" customFormat="1" ht="14.25" customHeight="1">
      <c r="B47" s="636"/>
      <c r="C47" s="95">
        <v>52416050</v>
      </c>
      <c r="D47" s="96" t="s">
        <v>135</v>
      </c>
      <c r="E47" s="94">
        <v>5.4657199385416293</v>
      </c>
      <c r="F47" s="125">
        <f t="shared" si="2"/>
        <v>5.4657199385416284</v>
      </c>
    </row>
    <row r="48" spans="2:6" s="8" customFormat="1" ht="14.25" customHeight="1">
      <c r="B48" s="636"/>
      <c r="C48" s="95">
        <v>52416063</v>
      </c>
      <c r="D48" s="96" t="s">
        <v>136</v>
      </c>
      <c r="E48" s="94">
        <v>7.8394040261368518</v>
      </c>
      <c r="F48" s="125">
        <f t="shared" si="2"/>
        <v>7.8394040261368509</v>
      </c>
    </row>
    <row r="49" spans="1:8" s="8" customFormat="1" ht="14.25" customHeight="1">
      <c r="B49" s="636"/>
      <c r="C49" s="95">
        <v>52416075</v>
      </c>
      <c r="D49" s="96" t="s">
        <v>142</v>
      </c>
      <c r="E49" s="94">
        <v>27.3754487207528</v>
      </c>
      <c r="F49" s="125">
        <f t="shared" si="2"/>
        <v>27.3754487207528</v>
      </c>
    </row>
    <row r="50" spans="1:8" s="8" customFormat="1" ht="14.25" customHeight="1">
      <c r="B50" s="636"/>
      <c r="C50" s="95">
        <v>52416090</v>
      </c>
      <c r="D50" s="96" t="s">
        <v>143</v>
      </c>
      <c r="E50" s="94">
        <v>40.586874629341985</v>
      </c>
      <c r="F50" s="125">
        <f t="shared" si="2"/>
        <v>40.586874629341985</v>
      </c>
    </row>
    <row r="51" spans="1:8" s="8" customFormat="1" ht="14.25" customHeight="1">
      <c r="B51" s="636"/>
      <c r="C51" s="95">
        <v>52416110</v>
      </c>
      <c r="D51" s="96" t="s">
        <v>144</v>
      </c>
      <c r="E51" s="94">
        <v>66.650550564844792</v>
      </c>
      <c r="F51" s="125">
        <f t="shared" si="2"/>
        <v>66.650550564844792</v>
      </c>
    </row>
    <row r="52" spans="1:8" s="8" customFormat="1" ht="9.9499999999999993" customHeight="1" thickBot="1">
      <c r="B52" s="637"/>
      <c r="C52" s="110"/>
      <c r="D52" s="111"/>
      <c r="E52" s="639"/>
      <c r="F52" s="640"/>
    </row>
    <row r="53" spans="1:8" s="8" customFormat="1" ht="14.25" customHeight="1" thickBot="1">
      <c r="A53" s="32"/>
      <c r="B53" s="782"/>
      <c r="C53" s="783"/>
      <c r="D53" s="784"/>
      <c r="E53" s="785"/>
      <c r="F53" s="786"/>
      <c r="G53" s="32"/>
      <c r="H53" s="32"/>
    </row>
    <row r="54" spans="1:8" s="8" customFormat="1" ht="14.25" customHeight="1">
      <c r="A54" s="32"/>
      <c r="B54" s="644"/>
      <c r="C54" s="99"/>
      <c r="D54" s="100"/>
      <c r="E54" s="100"/>
      <c r="F54" s="841"/>
      <c r="G54" s="32"/>
      <c r="H54" s="32"/>
    </row>
    <row r="55" spans="1:8" s="8" customFormat="1" ht="14.25" customHeight="1">
      <c r="A55" s="32"/>
      <c r="B55" s="842"/>
      <c r="C55" s="843" t="s">
        <v>2333</v>
      </c>
      <c r="D55" s="844"/>
      <c r="E55" s="844"/>
      <c r="F55" s="845"/>
      <c r="G55" s="32"/>
      <c r="H55" s="32"/>
    </row>
    <row r="56" spans="1:8" s="8" customFormat="1" ht="14.25" customHeight="1">
      <c r="A56" s="32"/>
      <c r="B56" s="636"/>
      <c r="C56" s="843"/>
      <c r="D56" s="30"/>
      <c r="E56" s="30"/>
      <c r="F56" s="846"/>
      <c r="G56" s="32"/>
      <c r="H56" s="32"/>
    </row>
    <row r="57" spans="1:8" s="8" customFormat="1" ht="14.25" customHeight="1">
      <c r="A57" s="32"/>
      <c r="B57" s="636"/>
      <c r="C57" s="850" t="s">
        <v>2334</v>
      </c>
      <c r="D57" s="30"/>
      <c r="E57" s="30"/>
      <c r="F57" s="846"/>
      <c r="G57" s="32"/>
      <c r="H57" s="32"/>
    </row>
    <row r="58" spans="1:8" s="8" customFormat="1" ht="14.25" customHeight="1">
      <c r="A58" s="32"/>
      <c r="B58" s="847"/>
      <c r="C58" s="848"/>
      <c r="D58" s="30"/>
      <c r="E58" s="30"/>
      <c r="F58" s="846"/>
      <c r="G58" s="32"/>
      <c r="H58" s="32"/>
    </row>
    <row r="59" spans="1:8" s="8" customFormat="1" ht="14.25" customHeight="1">
      <c r="A59" s="32"/>
      <c r="B59" s="636"/>
      <c r="C59" s="851" t="s">
        <v>2335</v>
      </c>
      <c r="D59" s="30"/>
      <c r="E59" s="30"/>
      <c r="F59" s="846"/>
      <c r="G59" s="32"/>
      <c r="H59" s="32"/>
    </row>
    <row r="60" spans="1:8" s="8" customFormat="1" ht="14.25" customHeight="1" thickBot="1">
      <c r="A60" s="32"/>
      <c r="B60" s="637"/>
      <c r="C60" s="110"/>
      <c r="D60" s="111"/>
      <c r="E60" s="111"/>
      <c r="F60" s="849"/>
      <c r="G60" s="32"/>
      <c r="H60" s="32"/>
    </row>
    <row r="61" spans="1:8" s="8" customFormat="1" ht="14.25" customHeight="1">
      <c r="A61" s="32"/>
      <c r="B61" s="787"/>
      <c r="C61" s="788"/>
      <c r="D61" s="122"/>
      <c r="E61" s="789"/>
      <c r="F61" s="790"/>
      <c r="G61" s="32"/>
      <c r="H61" s="32"/>
    </row>
    <row r="62" spans="1:8" s="8" customFormat="1" ht="14.25" customHeight="1">
      <c r="B62" s="781" t="s">
        <v>2062</v>
      </c>
      <c r="C62" s="103" t="s">
        <v>964</v>
      </c>
      <c r="D62" s="104" t="s">
        <v>137</v>
      </c>
      <c r="E62" s="123">
        <v>3.0342941884800005</v>
      </c>
      <c r="F62" s="124">
        <f t="shared" ref="F62:F68" si="3">E62*(100-$F$5)/100</f>
        <v>3.0342941884800005</v>
      </c>
    </row>
    <row r="63" spans="1:8" s="8" customFormat="1" ht="14.25" customHeight="1">
      <c r="B63" s="648" t="s">
        <v>2127</v>
      </c>
      <c r="C63" s="95" t="s">
        <v>965</v>
      </c>
      <c r="D63" s="96" t="s">
        <v>155</v>
      </c>
      <c r="E63" s="94">
        <v>3.3262812000000008</v>
      </c>
      <c r="F63" s="125">
        <f t="shared" si="3"/>
        <v>3.3262812000000008</v>
      </c>
    </row>
    <row r="64" spans="1:8" s="8" customFormat="1" ht="14.25" customHeight="1">
      <c r="B64" s="648"/>
      <c r="C64" s="95" t="s">
        <v>966</v>
      </c>
      <c r="D64" s="96" t="s">
        <v>19</v>
      </c>
      <c r="E64" s="94">
        <v>3.3262809911696207</v>
      </c>
      <c r="F64" s="125">
        <f t="shared" si="3"/>
        <v>3.3262809911696207</v>
      </c>
    </row>
    <row r="65" spans="2:6" s="8" customFormat="1" ht="14.25" customHeight="1">
      <c r="B65" s="1"/>
      <c r="C65" s="95" t="s">
        <v>967</v>
      </c>
      <c r="D65" s="96" t="s">
        <v>138</v>
      </c>
      <c r="E65" s="94">
        <v>4.4818903496041376</v>
      </c>
      <c r="F65" s="125">
        <f t="shared" si="3"/>
        <v>4.4818903496041376</v>
      </c>
    </row>
    <row r="66" spans="2:6" s="8" customFormat="1" ht="14.25" customHeight="1">
      <c r="B66" s="636"/>
      <c r="C66" s="95" t="s">
        <v>968</v>
      </c>
      <c r="D66" s="96" t="s">
        <v>23</v>
      </c>
      <c r="E66" s="94">
        <v>7.0742032347410273</v>
      </c>
      <c r="F66" s="125">
        <f t="shared" si="3"/>
        <v>7.0742032347410273</v>
      </c>
    </row>
    <row r="67" spans="2:6" s="8" customFormat="1" ht="14.25" customHeight="1">
      <c r="B67" s="636"/>
      <c r="C67" s="95" t="s">
        <v>969</v>
      </c>
      <c r="D67" s="96" t="s">
        <v>25</v>
      </c>
      <c r="E67" s="94">
        <v>9.4166546369731545</v>
      </c>
      <c r="F67" s="125">
        <f t="shared" si="3"/>
        <v>9.4166546369731545</v>
      </c>
    </row>
    <row r="68" spans="2:6" s="8" customFormat="1" ht="14.25" customHeight="1">
      <c r="B68" s="636"/>
      <c r="C68" s="95" t="s">
        <v>970</v>
      </c>
      <c r="D68" s="96" t="s">
        <v>26</v>
      </c>
      <c r="E68" s="94">
        <v>12.383759746467179</v>
      </c>
      <c r="F68" s="125">
        <f t="shared" si="3"/>
        <v>12.383759746467179</v>
      </c>
    </row>
    <row r="69" spans="2:6" s="8" customFormat="1" ht="9.9499999999999993" customHeight="1" thickBot="1">
      <c r="B69" s="637"/>
      <c r="C69" s="110"/>
      <c r="D69" s="111"/>
      <c r="E69" s="639"/>
      <c r="F69" s="640"/>
    </row>
    <row r="70" spans="2:6" s="8" customFormat="1" ht="9.9499999999999993" customHeight="1" thickBot="1">
      <c r="B70" s="641"/>
      <c r="C70" s="27"/>
      <c r="D70" s="107"/>
      <c r="E70" s="585"/>
      <c r="F70" s="643"/>
    </row>
    <row r="71" spans="2:6" s="8" customFormat="1" ht="14.25" customHeight="1">
      <c r="B71" s="644"/>
      <c r="C71" s="99"/>
      <c r="D71" s="100"/>
      <c r="E71" s="646"/>
      <c r="F71" s="647"/>
    </row>
    <row r="72" spans="2:6" s="8" customFormat="1" ht="14.25" customHeight="1">
      <c r="B72" s="463"/>
      <c r="C72" s="103">
        <v>55416325</v>
      </c>
      <c r="D72" s="104" t="s">
        <v>145</v>
      </c>
      <c r="E72" s="123">
        <v>4.7473681751904442</v>
      </c>
      <c r="F72" s="124">
        <f t="shared" ref="F72:F80" si="4">E72*(100-$F$5)/100</f>
        <v>4.7473681751904442</v>
      </c>
    </row>
    <row r="73" spans="2:6" s="8" customFormat="1" ht="14.25" customHeight="1">
      <c r="B73" s="648" t="s">
        <v>1642</v>
      </c>
      <c r="C73" s="95">
        <v>55416332</v>
      </c>
      <c r="D73" s="96" t="s">
        <v>146</v>
      </c>
      <c r="E73" s="94">
        <v>4.7473681751904442</v>
      </c>
      <c r="F73" s="125">
        <f t="shared" si="4"/>
        <v>4.7473681751904442</v>
      </c>
    </row>
    <row r="74" spans="2:6" s="8" customFormat="1" ht="14.25" customHeight="1">
      <c r="B74" s="648" t="s">
        <v>2128</v>
      </c>
      <c r="C74" s="95">
        <v>55416340</v>
      </c>
      <c r="D74" s="96" t="s">
        <v>147</v>
      </c>
      <c r="E74" s="94">
        <v>4.7473681751904442</v>
      </c>
      <c r="F74" s="125">
        <f t="shared" si="4"/>
        <v>4.7473681751904442</v>
      </c>
    </row>
    <row r="75" spans="2:6" s="8" customFormat="1" ht="14.25" customHeight="1">
      <c r="B75" s="1"/>
      <c r="C75" s="95">
        <v>55416440</v>
      </c>
      <c r="D75" s="96" t="s">
        <v>148</v>
      </c>
      <c r="E75" s="94">
        <v>5.6062670226755582</v>
      </c>
      <c r="F75" s="125">
        <f t="shared" si="4"/>
        <v>5.6062670226755582</v>
      </c>
    </row>
    <row r="76" spans="2:6" s="8" customFormat="1" ht="14.25" customHeight="1">
      <c r="B76" s="636"/>
      <c r="C76" s="95">
        <v>55416450</v>
      </c>
      <c r="D76" s="96" t="s">
        <v>149</v>
      </c>
      <c r="E76" s="94">
        <v>5.6062670226755582</v>
      </c>
      <c r="F76" s="125">
        <f t="shared" si="4"/>
        <v>5.6062670226755582</v>
      </c>
    </row>
    <row r="77" spans="2:6" s="8" customFormat="1" ht="14.25" customHeight="1">
      <c r="B77" s="636"/>
      <c r="C77" s="95">
        <v>55416540</v>
      </c>
      <c r="D77" s="96" t="s">
        <v>150</v>
      </c>
      <c r="E77" s="94">
        <v>6.0122919323957928</v>
      </c>
      <c r="F77" s="125">
        <f t="shared" si="4"/>
        <v>6.0122919323957937</v>
      </c>
    </row>
    <row r="78" spans="2:6" s="8" customFormat="1" ht="14.25" customHeight="1">
      <c r="B78" s="636"/>
      <c r="C78" s="95">
        <v>55416550</v>
      </c>
      <c r="D78" s="96" t="s">
        <v>151</v>
      </c>
      <c r="E78" s="94">
        <v>6.0122919323957928</v>
      </c>
      <c r="F78" s="125">
        <f t="shared" si="4"/>
        <v>6.0122919323957937</v>
      </c>
    </row>
    <row r="79" spans="2:6" s="8" customFormat="1" ht="14.25" customHeight="1">
      <c r="B79" s="636"/>
      <c r="C79" s="95">
        <v>55416563</v>
      </c>
      <c r="D79" s="96" t="s">
        <v>152</v>
      </c>
      <c r="E79" s="94">
        <v>8.8388499577558957</v>
      </c>
      <c r="F79" s="125">
        <f t="shared" si="4"/>
        <v>8.8388499577558957</v>
      </c>
    </row>
    <row r="80" spans="2:6" s="8" customFormat="1" ht="14.25" customHeight="1">
      <c r="B80" s="636"/>
      <c r="C80" s="95">
        <v>55416663</v>
      </c>
      <c r="D80" s="96" t="s">
        <v>153</v>
      </c>
      <c r="E80" s="94">
        <v>12.571155858645749</v>
      </c>
      <c r="F80" s="125">
        <f t="shared" si="4"/>
        <v>12.571155858645749</v>
      </c>
    </row>
    <row r="81" spans="2:6" s="8" customFormat="1" ht="9.9499999999999993" customHeight="1" thickBot="1">
      <c r="B81" s="637"/>
      <c r="C81" s="110"/>
      <c r="D81" s="111"/>
      <c r="E81" s="639"/>
      <c r="F81" s="640"/>
    </row>
    <row r="82" spans="2:6" s="8" customFormat="1" ht="9.9499999999999993" customHeight="1" thickBot="1">
      <c r="B82" s="641"/>
      <c r="C82" s="27"/>
      <c r="D82" s="107"/>
      <c r="E82" s="585"/>
      <c r="F82" s="643"/>
    </row>
    <row r="83" spans="2:6" s="8" customFormat="1" ht="14.25" customHeight="1">
      <c r="B83" s="644"/>
      <c r="C83" s="99"/>
      <c r="D83" s="100"/>
      <c r="E83" s="646"/>
      <c r="F83" s="647"/>
    </row>
    <row r="84" spans="2:6" s="8" customFormat="1" ht="14.25" customHeight="1">
      <c r="B84" s="648" t="s">
        <v>2129</v>
      </c>
      <c r="C84" s="103">
        <v>50416432</v>
      </c>
      <c r="D84" s="104" t="s">
        <v>2090</v>
      </c>
      <c r="E84" s="123">
        <v>5.0750584214400014</v>
      </c>
      <c r="F84" s="124">
        <f>E84*(100-$F$5)/100</f>
        <v>5.0750584214400014</v>
      </c>
    </row>
    <row r="85" spans="2:6" s="8" customFormat="1" ht="14.25" customHeight="1">
      <c r="B85" s="648"/>
      <c r="C85" s="103">
        <v>50416532</v>
      </c>
      <c r="D85" s="104" t="s">
        <v>2091</v>
      </c>
      <c r="E85" s="123">
        <v>5.7597885259200021</v>
      </c>
      <c r="F85" s="124">
        <f>E85*(100-$F$5)/100</f>
        <v>5.7597885259200021</v>
      </c>
    </row>
    <row r="86" spans="2:6" s="8" customFormat="1" ht="14.25" customHeight="1">
      <c r="B86" s="65"/>
      <c r="C86" s="103">
        <v>50416540</v>
      </c>
      <c r="D86" s="104" t="s">
        <v>2092</v>
      </c>
      <c r="E86" s="123">
        <v>7.2769356201600024</v>
      </c>
      <c r="F86" s="124">
        <f>E86*(100-$F$5)/100</f>
        <v>7.2769356201600024</v>
      </c>
    </row>
    <row r="87" spans="2:6" s="8" customFormat="1" ht="14.25" customHeight="1">
      <c r="B87" s="1"/>
      <c r="C87" s="103">
        <v>50416650</v>
      </c>
      <c r="D87" s="104" t="s">
        <v>2093</v>
      </c>
      <c r="E87" s="123">
        <v>10.566325337760004</v>
      </c>
      <c r="F87" s="124">
        <f>E87*(100-$F$5)/100</f>
        <v>10.566325337760004</v>
      </c>
    </row>
    <row r="88" spans="2:6" s="8" customFormat="1" ht="14.25" customHeight="1" thickBot="1">
      <c r="B88" s="791"/>
      <c r="C88" s="110"/>
      <c r="D88" s="111"/>
      <c r="E88" s="639"/>
      <c r="F88" s="640"/>
    </row>
    <row r="89" spans="2:6" s="8" customFormat="1" ht="9.9499999999999993" customHeight="1" thickBot="1">
      <c r="B89" s="27"/>
      <c r="C89" s="27"/>
      <c r="D89" s="107"/>
      <c r="E89" s="585"/>
      <c r="F89" s="643"/>
    </row>
    <row r="90" spans="2:6" s="8" customFormat="1" ht="14.25" customHeight="1">
      <c r="B90" s="62"/>
      <c r="C90" s="99"/>
      <c r="D90" s="100"/>
      <c r="E90" s="646"/>
      <c r="F90" s="647"/>
    </row>
    <row r="91" spans="2:6" s="8" customFormat="1" ht="14.25" customHeight="1">
      <c r="B91" s="463"/>
      <c r="C91" s="103">
        <v>50016020</v>
      </c>
      <c r="D91" s="104">
        <v>20</v>
      </c>
      <c r="E91" s="123">
        <v>3.5292934460297385</v>
      </c>
      <c r="F91" s="124">
        <f>E91*(100-$F$5)/100</f>
        <v>3.5292934460297385</v>
      </c>
    </row>
    <row r="92" spans="2:6" s="8" customFormat="1" ht="14.25" customHeight="1">
      <c r="B92" s="648" t="s">
        <v>2130</v>
      </c>
      <c r="C92" s="95">
        <v>50016025</v>
      </c>
      <c r="D92" s="96">
        <v>25</v>
      </c>
      <c r="E92" s="94">
        <v>4.4038086361963984</v>
      </c>
      <c r="F92" s="125">
        <f t="shared" ref="F92:F103" si="5">E92*(100-$F$5)/100</f>
        <v>4.4038086361963984</v>
      </c>
    </row>
    <row r="93" spans="2:6" s="8" customFormat="1" ht="14.25" customHeight="1">
      <c r="B93" s="648" t="s">
        <v>1606</v>
      </c>
      <c r="C93" s="95">
        <v>50016032</v>
      </c>
      <c r="D93" s="96">
        <v>32</v>
      </c>
      <c r="E93" s="94">
        <v>6.2777697579821012</v>
      </c>
      <c r="F93" s="125">
        <f t="shared" si="5"/>
        <v>6.2777697579821021</v>
      </c>
    </row>
    <row r="94" spans="2:6" s="8" customFormat="1" ht="14.25" customHeight="1">
      <c r="B94" s="463"/>
      <c r="C94" s="95">
        <v>50016040</v>
      </c>
      <c r="D94" s="96">
        <v>40</v>
      </c>
      <c r="E94" s="94">
        <v>8.2922779639017303</v>
      </c>
      <c r="F94" s="125">
        <f t="shared" si="5"/>
        <v>8.2922779639017303</v>
      </c>
    </row>
    <row r="95" spans="2:6" s="8" customFormat="1" ht="14.25" customHeight="1">
      <c r="B95" s="463"/>
      <c r="C95" s="95">
        <v>50016050</v>
      </c>
      <c r="D95" s="96">
        <v>50</v>
      </c>
      <c r="E95" s="94">
        <v>12.602388544008852</v>
      </c>
      <c r="F95" s="125">
        <f t="shared" si="5"/>
        <v>12.602388544008852</v>
      </c>
    </row>
    <row r="96" spans="2:6" s="8" customFormat="1" ht="14.25" customHeight="1">
      <c r="B96" s="463"/>
      <c r="C96" s="95">
        <v>50016063</v>
      </c>
      <c r="D96" s="96">
        <v>63</v>
      </c>
      <c r="E96" s="94">
        <v>20.254396457967129</v>
      </c>
      <c r="F96" s="125">
        <f t="shared" si="5"/>
        <v>20.254396457967129</v>
      </c>
    </row>
    <row r="97" spans="2:6" s="8" customFormat="1" ht="14.25" customHeight="1">
      <c r="B97" s="463"/>
      <c r="C97" s="95">
        <v>50016075</v>
      </c>
      <c r="D97" s="96">
        <v>75</v>
      </c>
      <c r="E97" s="94">
        <v>36.18306599314559</v>
      </c>
      <c r="F97" s="125">
        <f t="shared" si="5"/>
        <v>36.18306599314559</v>
      </c>
    </row>
    <row r="98" spans="2:6" s="8" customFormat="1" ht="14.25" customHeight="1">
      <c r="B98" s="463"/>
      <c r="C98" s="95">
        <v>50016090</v>
      </c>
      <c r="D98" s="96">
        <v>90</v>
      </c>
      <c r="E98" s="94">
        <v>80.486630180695897</v>
      </c>
      <c r="F98" s="125">
        <f t="shared" si="5"/>
        <v>80.486630180695897</v>
      </c>
    </row>
    <row r="99" spans="2:6" s="8" customFormat="1" ht="14.25" customHeight="1">
      <c r="B99" s="463"/>
      <c r="C99" s="95">
        <v>50016110</v>
      </c>
      <c r="D99" s="96">
        <v>110</v>
      </c>
      <c r="E99" s="94">
        <v>143.32679313124311</v>
      </c>
      <c r="F99" s="125">
        <f t="shared" si="5"/>
        <v>143.32679313124311</v>
      </c>
    </row>
    <row r="100" spans="2:6" s="8" customFormat="1" ht="14.25" customHeight="1">
      <c r="B100" s="463"/>
      <c r="C100" s="95">
        <v>50016125</v>
      </c>
      <c r="D100" s="96">
        <v>125</v>
      </c>
      <c r="E100" s="94">
        <v>284.07688972003092</v>
      </c>
      <c r="F100" s="125">
        <f t="shared" si="5"/>
        <v>284.07688972003092</v>
      </c>
    </row>
    <row r="101" spans="2:6" s="8" customFormat="1" ht="14.25" customHeight="1">
      <c r="B101" s="463"/>
      <c r="C101" s="95">
        <v>50016140</v>
      </c>
      <c r="D101" s="96">
        <v>140</v>
      </c>
      <c r="E101" s="94">
        <v>299.31844017722119</v>
      </c>
      <c r="F101" s="125">
        <f t="shared" si="5"/>
        <v>299.31844017722119</v>
      </c>
    </row>
    <row r="102" spans="2:6" s="8" customFormat="1" ht="14.25" customHeight="1">
      <c r="B102" s="65"/>
      <c r="C102" s="95">
        <v>50016160</v>
      </c>
      <c r="D102" s="96">
        <v>160</v>
      </c>
      <c r="E102" s="94">
        <v>343.16913042700662</v>
      </c>
      <c r="F102" s="125">
        <f t="shared" si="5"/>
        <v>343.16913042700662</v>
      </c>
    </row>
    <row r="103" spans="2:6" s="8" customFormat="1" ht="14.25" customHeight="1">
      <c r="B103" s="1"/>
      <c r="C103" s="95">
        <v>50010200</v>
      </c>
      <c r="D103" s="96">
        <v>200</v>
      </c>
      <c r="E103" s="94">
        <v>761.82839054436567</v>
      </c>
      <c r="F103" s="125">
        <f t="shared" si="5"/>
        <v>761.82839054436567</v>
      </c>
    </row>
    <row r="104" spans="2:6" s="8" customFormat="1" ht="14.25" customHeight="1" thickBot="1">
      <c r="B104" s="637"/>
      <c r="C104" s="110"/>
      <c r="D104" s="111"/>
      <c r="E104" s="761"/>
      <c r="F104" s="640"/>
    </row>
    <row r="105" spans="2:6" s="8" customFormat="1" ht="9.9499999999999993" customHeight="1" thickBot="1">
      <c r="B105" s="641"/>
      <c r="C105" s="27"/>
      <c r="D105" s="107"/>
      <c r="E105" s="643"/>
      <c r="F105" s="643"/>
    </row>
    <row r="106" spans="2:6" s="8" customFormat="1" ht="14.25" customHeight="1">
      <c r="B106" s="644"/>
      <c r="C106" s="99"/>
      <c r="D106" s="100"/>
      <c r="E106" s="763"/>
      <c r="F106" s="647"/>
    </row>
    <row r="107" spans="2:6" s="8" customFormat="1" ht="14.25" customHeight="1">
      <c r="B107" s="648" t="s">
        <v>2131</v>
      </c>
      <c r="C107" s="103">
        <v>50516016</v>
      </c>
      <c r="D107" s="104">
        <v>16</v>
      </c>
      <c r="E107" s="123">
        <v>1.4991688974285617</v>
      </c>
      <c r="F107" s="124">
        <f t="shared" ref="F107:F122" si="6">E107*(100-$F$5)/100</f>
        <v>1.4991688974285617</v>
      </c>
    </row>
    <row r="108" spans="2:6" s="8" customFormat="1" ht="14.25" customHeight="1">
      <c r="B108" s="648" t="s">
        <v>1606</v>
      </c>
      <c r="C108" s="95">
        <v>50516020</v>
      </c>
      <c r="D108" s="96">
        <v>20</v>
      </c>
      <c r="E108" s="94">
        <v>0.99944593161904105</v>
      </c>
      <c r="F108" s="125">
        <f>E108*(100-$F$5)/100</f>
        <v>0.99944593161904105</v>
      </c>
    </row>
    <row r="109" spans="2:6" s="8" customFormat="1" ht="14.25" customHeight="1">
      <c r="B109" s="648"/>
      <c r="C109" s="95">
        <v>50516025</v>
      </c>
      <c r="D109" s="96">
        <v>25</v>
      </c>
      <c r="E109" s="94">
        <v>1.3430054706130863</v>
      </c>
      <c r="F109" s="125">
        <f t="shared" si="6"/>
        <v>1.3430054706130863</v>
      </c>
    </row>
    <row r="110" spans="2:6" s="8" customFormat="1" ht="14.25" customHeight="1">
      <c r="B110" s="65"/>
      <c r="C110" s="95">
        <v>50516032</v>
      </c>
      <c r="D110" s="96">
        <v>32</v>
      </c>
      <c r="E110" s="94">
        <v>1.7958794083779643</v>
      </c>
      <c r="F110" s="125">
        <f t="shared" si="6"/>
        <v>1.7958794083779643</v>
      </c>
    </row>
    <row r="111" spans="2:6" s="8" customFormat="1" ht="14.25" customHeight="1">
      <c r="B111" s="1"/>
      <c r="C111" s="95">
        <v>50516040</v>
      </c>
      <c r="D111" s="96">
        <v>40</v>
      </c>
      <c r="E111" s="94">
        <v>2.3893004302767702</v>
      </c>
      <c r="F111" s="125">
        <f t="shared" si="6"/>
        <v>2.3893004302767702</v>
      </c>
    </row>
    <row r="112" spans="2:6" s="8" customFormat="1" ht="14.25" customHeight="1">
      <c r="B112" s="636"/>
      <c r="C112" s="95">
        <v>50516050</v>
      </c>
      <c r="D112" s="96">
        <v>50</v>
      </c>
      <c r="E112" s="94">
        <v>3.2950483058065254</v>
      </c>
      <c r="F112" s="125">
        <f t="shared" si="6"/>
        <v>3.2950483058065254</v>
      </c>
    </row>
    <row r="113" spans="2:6" s="8" customFormat="1" ht="14.25" customHeight="1">
      <c r="B113" s="636"/>
      <c r="C113" s="95">
        <v>50516063</v>
      </c>
      <c r="D113" s="96">
        <v>63</v>
      </c>
      <c r="E113" s="94">
        <v>4.8098335459166339</v>
      </c>
      <c r="F113" s="125">
        <f t="shared" si="6"/>
        <v>4.8098335459166339</v>
      </c>
    </row>
    <row r="114" spans="2:6" s="8" customFormat="1" ht="14.25" customHeight="1">
      <c r="B114" s="636"/>
      <c r="C114" s="95">
        <v>50516075</v>
      </c>
      <c r="D114" s="96">
        <v>75</v>
      </c>
      <c r="E114" s="94">
        <v>9.30734023820232</v>
      </c>
      <c r="F114" s="125">
        <f t="shared" si="6"/>
        <v>9.30734023820232</v>
      </c>
    </row>
    <row r="115" spans="2:6" s="8" customFormat="1" ht="14.25" customHeight="1">
      <c r="B115" s="636"/>
      <c r="C115" s="95">
        <v>50516090</v>
      </c>
      <c r="D115" s="96">
        <v>90</v>
      </c>
      <c r="E115" s="94">
        <v>13.820463273169553</v>
      </c>
      <c r="F115" s="125">
        <f t="shared" si="6"/>
        <v>13.820463273169553</v>
      </c>
    </row>
    <row r="116" spans="2:6" s="8" customFormat="1" ht="14.25" customHeight="1">
      <c r="B116" s="636"/>
      <c r="C116" s="95">
        <v>50516110</v>
      </c>
      <c r="D116" s="96">
        <v>110</v>
      </c>
      <c r="E116" s="94">
        <v>23.315199623550438</v>
      </c>
      <c r="F116" s="125">
        <f t="shared" si="6"/>
        <v>23.315199623550438</v>
      </c>
    </row>
    <row r="117" spans="2:6" s="8" customFormat="1" ht="14.25" customHeight="1">
      <c r="B117" s="636"/>
      <c r="C117" s="95">
        <v>50516125</v>
      </c>
      <c r="D117" s="96">
        <v>125</v>
      </c>
      <c r="E117" s="94">
        <v>36.073751594374762</v>
      </c>
      <c r="F117" s="125">
        <f t="shared" si="6"/>
        <v>36.073751594374762</v>
      </c>
    </row>
    <row r="118" spans="2:6" s="8" customFormat="1" ht="14.25" customHeight="1">
      <c r="B118" s="636"/>
      <c r="C118" s="95">
        <v>50516140</v>
      </c>
      <c r="D118" s="96">
        <v>140</v>
      </c>
      <c r="E118" s="94">
        <v>60.716340345856736</v>
      </c>
      <c r="F118" s="125">
        <f t="shared" si="6"/>
        <v>60.716340345856736</v>
      </c>
    </row>
    <row r="119" spans="2:6" s="8" customFormat="1" ht="14.25" customHeight="1">
      <c r="B119" s="636"/>
      <c r="C119" s="95">
        <v>50516160</v>
      </c>
      <c r="D119" s="96">
        <v>160</v>
      </c>
      <c r="E119" s="94">
        <v>74.19324408003223</v>
      </c>
      <c r="F119" s="125">
        <f t="shared" si="6"/>
        <v>74.19324408003223</v>
      </c>
    </row>
    <row r="120" spans="2:6" s="8" customFormat="1" ht="14.25" customHeight="1">
      <c r="B120" s="636"/>
      <c r="C120" s="95">
        <v>50510200</v>
      </c>
      <c r="D120" s="96">
        <v>200</v>
      </c>
      <c r="E120" s="94">
        <v>105.3009987016749</v>
      </c>
      <c r="F120" s="125">
        <f t="shared" si="6"/>
        <v>105.30099870167491</v>
      </c>
    </row>
    <row r="121" spans="2:6" s="8" customFormat="1" ht="14.25" customHeight="1">
      <c r="B121" s="636"/>
      <c r="C121" s="95">
        <v>50510225</v>
      </c>
      <c r="D121" s="96">
        <v>225</v>
      </c>
      <c r="E121" s="94">
        <v>218.4570177721682</v>
      </c>
      <c r="F121" s="125">
        <f t="shared" si="6"/>
        <v>218.45701777216817</v>
      </c>
    </row>
    <row r="122" spans="2:6" s="8" customFormat="1" ht="14.25" customHeight="1">
      <c r="B122" s="636"/>
      <c r="C122" s="95">
        <v>50510250</v>
      </c>
      <c r="D122" s="96">
        <v>250</v>
      </c>
      <c r="E122" s="94">
        <v>442.1611266853364</v>
      </c>
      <c r="F122" s="125">
        <f t="shared" si="6"/>
        <v>442.1611266853364</v>
      </c>
    </row>
    <row r="123" spans="2:6" s="8" customFormat="1" ht="14.25" customHeight="1">
      <c r="B123" s="636"/>
      <c r="C123" s="126">
        <v>50510280</v>
      </c>
      <c r="D123" s="127">
        <v>280</v>
      </c>
      <c r="E123" s="792" t="s">
        <v>1438</v>
      </c>
      <c r="F123" s="780" t="s">
        <v>1438</v>
      </c>
    </row>
    <row r="124" spans="2:6" s="8" customFormat="1" ht="14.25" customHeight="1">
      <c r="B124" s="636"/>
      <c r="C124" s="95">
        <v>50510315</v>
      </c>
      <c r="D124" s="96">
        <v>315</v>
      </c>
      <c r="E124" s="94">
        <v>810.29108570157837</v>
      </c>
      <c r="F124" s="125">
        <f>E124*(100-$F$5)/100</f>
        <v>810.29108570157837</v>
      </c>
    </row>
    <row r="125" spans="2:6" s="8" customFormat="1" ht="14.25" customHeight="1">
      <c r="B125" s="636"/>
      <c r="C125" s="126">
        <v>50506400</v>
      </c>
      <c r="D125" s="127">
        <v>400</v>
      </c>
      <c r="E125" s="792" t="s">
        <v>1438</v>
      </c>
      <c r="F125" s="780" t="s">
        <v>1438</v>
      </c>
    </row>
    <row r="126" spans="2:6" s="8" customFormat="1" ht="14.25" customHeight="1" thickBot="1">
      <c r="B126" s="637"/>
      <c r="C126" s="110"/>
      <c r="D126" s="111"/>
      <c r="E126" s="761"/>
      <c r="F126" s="640"/>
    </row>
    <row r="127" spans="2:6" s="8" customFormat="1" ht="9.9499999999999993" customHeight="1" thickBot="1">
      <c r="B127" s="739"/>
      <c r="C127" s="146"/>
      <c r="D127" s="30"/>
      <c r="E127" s="793"/>
      <c r="F127" s="793"/>
    </row>
    <row r="128" spans="2:6" s="8" customFormat="1" ht="14.25" customHeight="1">
      <c r="B128" s="644"/>
      <c r="C128" s="99"/>
      <c r="D128" s="100"/>
      <c r="E128" s="646"/>
      <c r="F128" s="647"/>
    </row>
    <row r="129" spans="2:6" s="8" customFormat="1" ht="14.25" customHeight="1">
      <c r="B129" s="648" t="s">
        <v>2242</v>
      </c>
      <c r="C129" s="689">
        <v>505165040</v>
      </c>
      <c r="D129" s="104" t="s">
        <v>2094</v>
      </c>
      <c r="E129" s="123">
        <v>4.4462412000000011</v>
      </c>
      <c r="F129" s="124">
        <f>E129*(100-$F$5)/100</f>
        <v>4.4462412000000011</v>
      </c>
    </row>
    <row r="130" spans="2:6" s="8" customFormat="1" ht="14.25" customHeight="1">
      <c r="B130" s="648"/>
      <c r="C130" s="689">
        <v>505166350</v>
      </c>
      <c r="D130" s="104" t="s">
        <v>2095</v>
      </c>
      <c r="E130" s="123">
        <v>6.5853648000000007</v>
      </c>
      <c r="F130" s="124">
        <f>E130*(100-$F$5)/100</f>
        <v>6.5853648000000007</v>
      </c>
    </row>
    <row r="131" spans="2:6" s="8" customFormat="1" ht="14.25" customHeight="1" thickBot="1">
      <c r="B131" s="791"/>
      <c r="C131" s="110"/>
      <c r="D131" s="111"/>
      <c r="E131" s="639"/>
      <c r="F131" s="640"/>
    </row>
    <row r="132" spans="2:6" s="8" customFormat="1" ht="9.9499999999999993" customHeight="1" thickBot="1">
      <c r="B132" s="641"/>
      <c r="C132" s="27"/>
      <c r="D132" s="107"/>
      <c r="E132" s="643"/>
      <c r="F132" s="643"/>
    </row>
    <row r="133" spans="2:6" s="8" customFormat="1" ht="14.25" customHeight="1">
      <c r="B133" s="644"/>
      <c r="C133" s="99"/>
      <c r="D133" s="100"/>
      <c r="E133" s="763"/>
      <c r="F133" s="647"/>
    </row>
    <row r="134" spans="2:6" s="8" customFormat="1" ht="14.25" customHeight="1">
      <c r="B134" s="463"/>
      <c r="C134" s="95">
        <v>50216016</v>
      </c>
      <c r="D134" s="96">
        <v>16</v>
      </c>
      <c r="E134" s="94">
        <v>1.311772785249991</v>
      </c>
      <c r="F134" s="125">
        <f t="shared" ref="F134:F209" si="7">E134*(100-$F$5)/100</f>
        <v>1.3117727852499912</v>
      </c>
    </row>
    <row r="135" spans="2:6" s="8" customFormat="1" ht="14.25" customHeight="1">
      <c r="B135" s="648" t="s">
        <v>2243</v>
      </c>
      <c r="C135" s="95">
        <v>50216020</v>
      </c>
      <c r="D135" s="96">
        <v>20</v>
      </c>
      <c r="E135" s="94">
        <v>0.92136421821130332</v>
      </c>
      <c r="F135" s="125">
        <f>E135*(100-$F$5)/100</f>
        <v>0.92136421821130332</v>
      </c>
    </row>
    <row r="136" spans="2:6" s="8" customFormat="1" ht="14.25" customHeight="1">
      <c r="B136" s="648" t="s">
        <v>1606</v>
      </c>
      <c r="C136" s="95">
        <v>50216025</v>
      </c>
      <c r="D136" s="96">
        <v>25</v>
      </c>
      <c r="E136" s="94">
        <v>1.2024583864791585</v>
      </c>
      <c r="F136" s="125">
        <f t="shared" si="7"/>
        <v>1.2024583864791585</v>
      </c>
    </row>
    <row r="137" spans="2:6" s="8" customFormat="1" ht="14.25" customHeight="1">
      <c r="B137" s="65"/>
      <c r="C137" s="95">
        <v>50216032</v>
      </c>
      <c r="D137" s="96">
        <v>32</v>
      </c>
      <c r="E137" s="94">
        <v>1.7334140376517744</v>
      </c>
      <c r="F137" s="125">
        <f t="shared" si="7"/>
        <v>1.7334140376517744</v>
      </c>
    </row>
    <row r="138" spans="2:6" s="8" customFormat="1" ht="14.25" customHeight="1">
      <c r="B138" s="1"/>
      <c r="C138" s="95">
        <v>50216040</v>
      </c>
      <c r="D138" s="96">
        <v>40</v>
      </c>
      <c r="E138" s="94">
        <v>2.8890233960862908</v>
      </c>
      <c r="F138" s="125">
        <f t="shared" si="7"/>
        <v>2.8890233960862908</v>
      </c>
    </row>
    <row r="139" spans="2:6" s="8" customFormat="1" ht="14.25" customHeight="1">
      <c r="B139" s="636"/>
      <c r="C139" s="95">
        <v>50216050</v>
      </c>
      <c r="D139" s="96">
        <v>50</v>
      </c>
      <c r="E139" s="94">
        <v>4.1539471532916394</v>
      </c>
      <c r="F139" s="125">
        <f t="shared" si="7"/>
        <v>4.1539471532916394</v>
      </c>
    </row>
    <row r="140" spans="2:6" s="8" customFormat="1" ht="14.25" customHeight="1">
      <c r="B140" s="636"/>
      <c r="C140" s="95">
        <v>50216063</v>
      </c>
      <c r="D140" s="96">
        <v>63</v>
      </c>
      <c r="E140" s="94">
        <v>5.8717448482618666</v>
      </c>
      <c r="F140" s="125">
        <f t="shared" si="7"/>
        <v>5.8717448482618666</v>
      </c>
    </row>
    <row r="141" spans="2:6" s="8" customFormat="1" ht="14.25" customHeight="1">
      <c r="B141" s="636"/>
      <c r="C141" s="95">
        <v>50216075</v>
      </c>
      <c r="D141" s="96">
        <v>75</v>
      </c>
      <c r="E141" s="94">
        <v>12.180747291607062</v>
      </c>
      <c r="F141" s="125">
        <f t="shared" si="7"/>
        <v>12.180747291607062</v>
      </c>
    </row>
    <row r="142" spans="2:6" s="8" customFormat="1" ht="14.25" customHeight="1">
      <c r="B142" s="636"/>
      <c r="C142" s="95">
        <v>50216090</v>
      </c>
      <c r="D142" s="96">
        <v>90</v>
      </c>
      <c r="E142" s="94">
        <v>22.393835405339139</v>
      </c>
      <c r="F142" s="125">
        <f t="shared" si="7"/>
        <v>22.393835405339143</v>
      </c>
    </row>
    <row r="143" spans="2:6" s="8" customFormat="1" ht="14.25" customHeight="1">
      <c r="B143" s="636"/>
      <c r="C143" s="95">
        <v>50216110</v>
      </c>
      <c r="D143" s="96">
        <v>110</v>
      </c>
      <c r="E143" s="94">
        <v>32.73185426052359</v>
      </c>
      <c r="F143" s="125">
        <f t="shared" si="7"/>
        <v>32.73185426052359</v>
      </c>
    </row>
    <row r="144" spans="2:6" s="8" customFormat="1" ht="14.25" customHeight="1">
      <c r="B144" s="636"/>
      <c r="C144" s="95">
        <v>50216125</v>
      </c>
      <c r="D144" s="96">
        <v>125</v>
      </c>
      <c r="E144" s="94">
        <v>53.704602481841917</v>
      </c>
      <c r="F144" s="125">
        <f t="shared" si="7"/>
        <v>53.704602481841924</v>
      </c>
    </row>
    <row r="145" spans="2:6" s="8" customFormat="1" ht="14.25" customHeight="1">
      <c r="B145" s="636"/>
      <c r="C145" s="95">
        <v>50216140</v>
      </c>
      <c r="D145" s="96">
        <v>140</v>
      </c>
      <c r="E145" s="94">
        <v>87.685764156889292</v>
      </c>
      <c r="F145" s="125">
        <f t="shared" si="7"/>
        <v>87.685764156889292</v>
      </c>
    </row>
    <row r="146" spans="2:6" s="8" customFormat="1" ht="14.25" customHeight="1">
      <c r="B146" s="636"/>
      <c r="C146" s="95">
        <v>50216160</v>
      </c>
      <c r="D146" s="96">
        <v>160</v>
      </c>
      <c r="E146" s="94">
        <v>96.337218002466599</v>
      </c>
      <c r="F146" s="125">
        <f t="shared" si="7"/>
        <v>96.337218002466599</v>
      </c>
    </row>
    <row r="147" spans="2:6" s="8" customFormat="1" ht="14.25" customHeight="1">
      <c r="B147" s="636"/>
      <c r="C147" s="95">
        <v>50210200</v>
      </c>
      <c r="D147" s="96">
        <v>200</v>
      </c>
      <c r="E147" s="94">
        <v>142.9676172495675</v>
      </c>
      <c r="F147" s="125">
        <f t="shared" si="7"/>
        <v>142.9676172495675</v>
      </c>
    </row>
    <row r="148" spans="2:6" s="8" customFormat="1" ht="14.25" customHeight="1">
      <c r="B148" s="636"/>
      <c r="C148" s="95">
        <v>50210225</v>
      </c>
      <c r="D148" s="96">
        <v>225</v>
      </c>
      <c r="E148" s="94">
        <v>303.78471418414381</v>
      </c>
      <c r="F148" s="125">
        <f t="shared" si="7"/>
        <v>303.78471418414381</v>
      </c>
    </row>
    <row r="149" spans="2:6" s="8" customFormat="1" ht="14.25" customHeight="1">
      <c r="B149" s="636"/>
      <c r="C149" s="95">
        <v>50210250</v>
      </c>
      <c r="D149" s="96">
        <v>250</v>
      </c>
      <c r="E149" s="94">
        <v>619.01620755386193</v>
      </c>
      <c r="F149" s="125">
        <f t="shared" si="7"/>
        <v>619.01620755386193</v>
      </c>
    </row>
    <row r="150" spans="2:6" s="8" customFormat="1" ht="14.25" customHeight="1">
      <c r="B150" s="636"/>
      <c r="C150" s="126">
        <v>50210280</v>
      </c>
      <c r="D150" s="127">
        <v>280</v>
      </c>
      <c r="E150" s="792" t="s">
        <v>1438</v>
      </c>
      <c r="F150" s="780" t="s">
        <v>1438</v>
      </c>
    </row>
    <row r="151" spans="2:6" s="8" customFormat="1" ht="14.25" customHeight="1">
      <c r="B151" s="636"/>
      <c r="C151" s="95">
        <v>50210315</v>
      </c>
      <c r="D151" s="96">
        <v>315</v>
      </c>
      <c r="E151" s="94">
        <v>1117.4400900000001</v>
      </c>
      <c r="F151" s="125">
        <f>E151*(100-$F$5)/100</f>
        <v>1117.4400900000001</v>
      </c>
    </row>
    <row r="152" spans="2:6" s="8" customFormat="1" ht="14.25" customHeight="1">
      <c r="B152" s="636"/>
      <c r="C152" s="126">
        <v>50206400</v>
      </c>
      <c r="D152" s="127">
        <v>400</v>
      </c>
      <c r="E152" s="792" t="s">
        <v>1438</v>
      </c>
      <c r="F152" s="780" t="s">
        <v>1438</v>
      </c>
    </row>
    <row r="153" spans="2:6" s="8" customFormat="1" ht="9.9499999999999993" customHeight="1" thickBot="1">
      <c r="B153" s="637"/>
      <c r="C153" s="110"/>
      <c r="D153" s="111"/>
      <c r="E153" s="761"/>
      <c r="F153" s="640"/>
    </row>
    <row r="154" spans="2:6" s="8" customFormat="1" ht="9.9499999999999993" customHeight="1" thickBot="1">
      <c r="B154" s="641"/>
      <c r="C154" s="27"/>
      <c r="D154" s="107"/>
      <c r="E154" s="643"/>
      <c r="F154" s="643"/>
    </row>
    <row r="155" spans="2:6" s="8" customFormat="1" ht="14.25" customHeight="1">
      <c r="B155" s="644"/>
      <c r="C155" s="99"/>
      <c r="D155" s="100"/>
      <c r="E155" s="763"/>
      <c r="F155" s="647"/>
    </row>
    <row r="156" spans="2:6" s="8" customFormat="1" ht="14.25" customHeight="1">
      <c r="B156" s="463"/>
      <c r="C156" s="103">
        <v>53216020</v>
      </c>
      <c r="D156" s="104" t="s">
        <v>137</v>
      </c>
      <c r="E156" s="123">
        <v>1.8527991062400004</v>
      </c>
      <c r="F156" s="124">
        <f t="shared" si="7"/>
        <v>1.8527991062400004</v>
      </c>
    </row>
    <row r="157" spans="2:6" s="8" customFormat="1" ht="14.25" customHeight="1">
      <c r="B157" s="648" t="s">
        <v>1607</v>
      </c>
      <c r="C157" s="95">
        <v>53216220</v>
      </c>
      <c r="D157" s="96" t="s">
        <v>155</v>
      </c>
      <c r="E157" s="94">
        <v>2.0810424744000007</v>
      </c>
      <c r="F157" s="125">
        <f t="shared" si="7"/>
        <v>2.0810424744000007</v>
      </c>
    </row>
    <row r="158" spans="2:6" s="8" customFormat="1" ht="14.25" customHeight="1">
      <c r="B158" s="648" t="s">
        <v>2132</v>
      </c>
      <c r="C158" s="95">
        <v>53216025</v>
      </c>
      <c r="D158" s="96" t="s">
        <v>19</v>
      </c>
      <c r="E158" s="94">
        <v>2.0769735766458197</v>
      </c>
      <c r="F158" s="125">
        <f t="shared" si="7"/>
        <v>2.0769735766458197</v>
      </c>
    </row>
    <row r="159" spans="2:6" s="8" customFormat="1" ht="14.25" customHeight="1">
      <c r="B159" s="1"/>
      <c r="C159" s="95">
        <v>53216032</v>
      </c>
      <c r="D159" s="96" t="s">
        <v>22</v>
      </c>
      <c r="E159" s="94">
        <v>2.63916191318153</v>
      </c>
      <c r="F159" s="125">
        <f t="shared" si="7"/>
        <v>2.63916191318153</v>
      </c>
    </row>
    <row r="160" spans="2:6" s="8" customFormat="1" ht="14.25" customHeight="1">
      <c r="B160" s="636"/>
      <c r="C160" s="95">
        <v>53216040</v>
      </c>
      <c r="D160" s="96" t="s">
        <v>23</v>
      </c>
      <c r="E160" s="94">
        <v>4.1539471532916394</v>
      </c>
      <c r="F160" s="125">
        <f t="shared" si="7"/>
        <v>4.1539471532916394</v>
      </c>
    </row>
    <row r="161" spans="2:6" s="8" customFormat="1" ht="14.25" customHeight="1">
      <c r="B161" s="636"/>
      <c r="C161" s="95">
        <v>53216520</v>
      </c>
      <c r="D161" s="96" t="s">
        <v>229</v>
      </c>
      <c r="E161" s="94">
        <v>9.304273772640002</v>
      </c>
      <c r="F161" s="125">
        <f>E161*(100-$F$5)/100</f>
        <v>9.304273772640002</v>
      </c>
    </row>
    <row r="162" spans="2:6" s="8" customFormat="1" ht="14.25" customHeight="1">
      <c r="B162" s="636"/>
      <c r="C162" s="95">
        <v>53216525</v>
      </c>
      <c r="D162" s="96" t="s">
        <v>230</v>
      </c>
      <c r="E162" s="94">
        <v>9.304273772640002</v>
      </c>
      <c r="F162" s="125">
        <f>E162*(100-$F$5)/100</f>
        <v>9.304273772640002</v>
      </c>
    </row>
    <row r="163" spans="2:6" s="8" customFormat="1" ht="14.25" customHeight="1">
      <c r="B163" s="636"/>
      <c r="C163" s="95">
        <v>53216532</v>
      </c>
      <c r="D163" s="96" t="s">
        <v>24</v>
      </c>
      <c r="E163" s="94">
        <v>9.304273772640002</v>
      </c>
      <c r="F163" s="125">
        <f t="shared" si="7"/>
        <v>9.304273772640002</v>
      </c>
    </row>
    <row r="164" spans="2:6" s="8" customFormat="1" ht="14.25" customHeight="1">
      <c r="B164" s="636"/>
      <c r="C164" s="95">
        <v>53216050</v>
      </c>
      <c r="D164" s="96" t="s">
        <v>25</v>
      </c>
      <c r="E164" s="94">
        <v>6.0148840550400022</v>
      </c>
      <c r="F164" s="125">
        <f t="shared" si="7"/>
        <v>6.0148840550400022</v>
      </c>
    </row>
    <row r="165" spans="2:6" s="8" customFormat="1" ht="14.25" customHeight="1">
      <c r="B165" s="636"/>
      <c r="C165" s="95">
        <v>53216620</v>
      </c>
      <c r="D165" s="96" t="s">
        <v>231</v>
      </c>
      <c r="E165" s="94">
        <v>14.540445159840004</v>
      </c>
      <c r="F165" s="125">
        <f t="shared" si="7"/>
        <v>14.540445159840006</v>
      </c>
    </row>
    <row r="166" spans="2:6" s="8" customFormat="1" ht="14.25" customHeight="1">
      <c r="B166" s="636"/>
      <c r="C166" s="95">
        <v>53216650</v>
      </c>
      <c r="D166" s="96" t="s">
        <v>399</v>
      </c>
      <c r="E166" s="94">
        <v>14.540445159840004</v>
      </c>
      <c r="F166" s="125">
        <f t="shared" si="7"/>
        <v>14.540445159840006</v>
      </c>
    </row>
    <row r="167" spans="2:6" s="8" customFormat="1" ht="14.25" customHeight="1">
      <c r="B167" s="636"/>
      <c r="C167" s="95">
        <v>53216063</v>
      </c>
      <c r="D167" s="96" t="s">
        <v>26</v>
      </c>
      <c r="E167" s="94">
        <v>9.304273772640002</v>
      </c>
      <c r="F167" s="125">
        <f t="shared" si="7"/>
        <v>9.304273772640002</v>
      </c>
    </row>
    <row r="168" spans="2:6" s="8" customFormat="1" ht="14.25" customHeight="1">
      <c r="B168" s="636"/>
      <c r="C168" s="95">
        <v>53216750</v>
      </c>
      <c r="D168" s="96" t="s">
        <v>401</v>
      </c>
      <c r="E168" s="94">
        <v>21.360894043680009</v>
      </c>
      <c r="F168" s="125">
        <f t="shared" si="7"/>
        <v>21.360894043680009</v>
      </c>
    </row>
    <row r="169" spans="2:6" s="8" customFormat="1" ht="14.25" customHeight="1">
      <c r="B169" s="636"/>
      <c r="C169" s="95">
        <v>53216950</v>
      </c>
      <c r="D169" s="96" t="s">
        <v>154</v>
      </c>
      <c r="E169" s="94">
        <v>44.265787342560003</v>
      </c>
      <c r="F169" s="125">
        <f t="shared" si="7"/>
        <v>44.265787342560003</v>
      </c>
    </row>
    <row r="170" spans="2:6" s="8" customFormat="1" ht="14.25" customHeight="1">
      <c r="B170" s="636"/>
      <c r="C170" s="95">
        <v>53216090</v>
      </c>
      <c r="D170" s="96" t="s">
        <v>140</v>
      </c>
      <c r="E170" s="94">
        <v>44.265787342560003</v>
      </c>
      <c r="F170" s="125">
        <f t="shared" si="7"/>
        <v>44.265787342560003</v>
      </c>
    </row>
    <row r="171" spans="2:6" s="8" customFormat="1" ht="14.25" customHeight="1">
      <c r="B171" s="636"/>
      <c r="C171" s="95">
        <v>53216150</v>
      </c>
      <c r="D171" s="96" t="s">
        <v>156</v>
      </c>
      <c r="E171" s="94">
        <v>32.356853956800009</v>
      </c>
      <c r="F171" s="125">
        <f t="shared" si="7"/>
        <v>32.356853956800009</v>
      </c>
    </row>
    <row r="172" spans="2:6" s="8" customFormat="1" ht="14.25" customHeight="1">
      <c r="B172" s="636"/>
      <c r="C172" s="95">
        <v>53216163</v>
      </c>
      <c r="D172" s="96" t="s">
        <v>157</v>
      </c>
      <c r="E172" s="94">
        <v>32.356853956800009</v>
      </c>
      <c r="F172" s="125">
        <f t="shared" si="7"/>
        <v>32.356853956800009</v>
      </c>
    </row>
    <row r="173" spans="2:6" s="8" customFormat="1" ht="14.25" customHeight="1">
      <c r="B173" s="636"/>
      <c r="C173" s="95">
        <v>53216110</v>
      </c>
      <c r="D173" s="96" t="s">
        <v>141</v>
      </c>
      <c r="E173" s="94">
        <v>32.356853956800009</v>
      </c>
      <c r="F173" s="125">
        <f t="shared" si="7"/>
        <v>32.356853956800009</v>
      </c>
    </row>
    <row r="174" spans="2:6" s="8" customFormat="1" ht="14.25" customHeight="1" thickBot="1">
      <c r="B174" s="637"/>
      <c r="C174" s="110"/>
      <c r="D174" s="111"/>
      <c r="E174" s="639"/>
      <c r="F174" s="640"/>
    </row>
    <row r="175" spans="2:6" s="8" customFormat="1" ht="9.9499999999999993" customHeight="1" thickBot="1">
      <c r="B175" s="641"/>
      <c r="C175" s="27"/>
      <c r="D175" s="107"/>
      <c r="E175" s="585"/>
      <c r="F175" s="643"/>
    </row>
    <row r="176" spans="2:6" s="8" customFormat="1" ht="14.25" customHeight="1">
      <c r="B176" s="644"/>
      <c r="C176" s="99"/>
      <c r="D176" s="100"/>
      <c r="E176" s="646"/>
      <c r="F176" s="647"/>
    </row>
    <row r="177" spans="2:6" s="8" customFormat="1" ht="14.25" customHeight="1">
      <c r="B177" s="463"/>
      <c r="C177" s="103">
        <v>52216020</v>
      </c>
      <c r="D177" s="104" t="s">
        <v>134</v>
      </c>
      <c r="E177" s="123">
        <v>2.6543052000000005</v>
      </c>
      <c r="F177" s="124">
        <f t="shared" si="7"/>
        <v>2.6543052000000005</v>
      </c>
    </row>
    <row r="178" spans="2:6" s="8" customFormat="1" ht="14.25" customHeight="1">
      <c r="B178" s="648" t="s">
        <v>2133</v>
      </c>
      <c r="C178" s="95">
        <v>52216025</v>
      </c>
      <c r="D178" s="96" t="s">
        <v>133</v>
      </c>
      <c r="E178" s="94">
        <v>2.9358724241309333</v>
      </c>
      <c r="F178" s="125">
        <f t="shared" si="7"/>
        <v>2.9358724241309333</v>
      </c>
    </row>
    <row r="179" spans="2:6" s="8" customFormat="1" ht="14.25" customHeight="1">
      <c r="B179" s="648" t="s">
        <v>2134</v>
      </c>
      <c r="C179" s="95">
        <v>52216032</v>
      </c>
      <c r="D179" s="96" t="s">
        <v>132</v>
      </c>
      <c r="E179" s="94">
        <v>3.5917588167559287</v>
      </c>
      <c r="F179" s="125">
        <f t="shared" si="7"/>
        <v>3.5917588167559287</v>
      </c>
    </row>
    <row r="180" spans="2:6" s="8" customFormat="1" ht="14.25" customHeight="1">
      <c r="B180" s="1"/>
      <c r="C180" s="95">
        <v>52216040</v>
      </c>
      <c r="D180" s="96" t="s">
        <v>131</v>
      </c>
      <c r="E180" s="94">
        <v>5.6062670226755582</v>
      </c>
      <c r="F180" s="125">
        <f t="shared" si="7"/>
        <v>5.6062670226755582</v>
      </c>
    </row>
    <row r="181" spans="2:6" s="8" customFormat="1" ht="14.25" customHeight="1">
      <c r="B181" s="636"/>
      <c r="C181" s="95">
        <v>52216050</v>
      </c>
      <c r="D181" s="96" t="s">
        <v>135</v>
      </c>
      <c r="E181" s="94">
        <v>7.7300896273660209</v>
      </c>
      <c r="F181" s="125">
        <f t="shared" si="7"/>
        <v>7.7300896273660218</v>
      </c>
    </row>
    <row r="182" spans="2:6" s="8" customFormat="1" ht="14.25" customHeight="1">
      <c r="B182" s="636"/>
      <c r="C182" s="95">
        <v>52216063</v>
      </c>
      <c r="D182" s="96" t="s">
        <v>136</v>
      </c>
      <c r="E182" s="94">
        <v>11.94650215138385</v>
      </c>
      <c r="F182" s="125">
        <f t="shared" si="7"/>
        <v>11.94650215138385</v>
      </c>
    </row>
    <row r="183" spans="2:6" s="8" customFormat="1" ht="14.25" customHeight="1">
      <c r="B183" s="636"/>
      <c r="C183" s="95">
        <v>52216075</v>
      </c>
      <c r="D183" s="96" t="s">
        <v>142</v>
      </c>
      <c r="E183" s="94">
        <v>11.940121933556757</v>
      </c>
      <c r="F183" s="125">
        <f t="shared" si="7"/>
        <v>11.940121933556757</v>
      </c>
    </row>
    <row r="184" spans="2:6" s="8" customFormat="1" ht="14.25" customHeight="1">
      <c r="B184" s="636"/>
      <c r="C184" s="95">
        <v>52216090</v>
      </c>
      <c r="D184" s="96" t="s">
        <v>143</v>
      </c>
      <c r="E184" s="94">
        <v>46.052594567883624</v>
      </c>
      <c r="F184" s="125">
        <f t="shared" si="7"/>
        <v>46.052594567883624</v>
      </c>
    </row>
    <row r="185" spans="2:6" s="8" customFormat="1" ht="14.25" customHeight="1">
      <c r="B185" s="636"/>
      <c r="C185" s="95">
        <v>52216110</v>
      </c>
      <c r="D185" s="96" t="s">
        <v>144</v>
      </c>
      <c r="E185" s="94">
        <v>84.2657851096304</v>
      </c>
      <c r="F185" s="125">
        <f t="shared" si="7"/>
        <v>84.2657851096304</v>
      </c>
    </row>
    <row r="186" spans="2:6" s="8" customFormat="1" ht="14.25" customHeight="1" thickBot="1">
      <c r="B186" s="637"/>
      <c r="C186" s="110"/>
      <c r="D186" s="111"/>
      <c r="E186" s="639"/>
      <c r="F186" s="640"/>
    </row>
    <row r="187" spans="2:6" s="8" customFormat="1" ht="9.9499999999999993" customHeight="1" thickBot="1">
      <c r="B187" s="641"/>
      <c r="C187" s="27"/>
      <c r="D187" s="107"/>
      <c r="E187" s="585"/>
      <c r="F187" s="643"/>
    </row>
    <row r="188" spans="2:6" s="8" customFormat="1" ht="14.25" customHeight="1">
      <c r="B188" s="644"/>
      <c r="C188" s="99"/>
      <c r="D188" s="100"/>
      <c r="E188" s="646"/>
      <c r="F188" s="647"/>
    </row>
    <row r="189" spans="2:6" s="8" customFormat="1" ht="14.25" customHeight="1">
      <c r="B189" s="463"/>
      <c r="C189" s="103">
        <v>51016020</v>
      </c>
      <c r="D189" s="104">
        <v>20</v>
      </c>
      <c r="E189" s="123">
        <v>6.3714678140713854</v>
      </c>
      <c r="F189" s="124">
        <f t="shared" ref="F189:F197" si="8">E189*(100-$F$5)/100</f>
        <v>6.3714678140713854</v>
      </c>
    </row>
    <row r="190" spans="2:6" s="8" customFormat="1" ht="14.25" customHeight="1">
      <c r="B190" s="648" t="s">
        <v>1608</v>
      </c>
      <c r="C190" s="95">
        <v>51016025</v>
      </c>
      <c r="D190" s="96">
        <v>25</v>
      </c>
      <c r="E190" s="94">
        <v>7.3709137456904266</v>
      </c>
      <c r="F190" s="125">
        <f t="shared" si="8"/>
        <v>7.3709137456904266</v>
      </c>
    </row>
    <row r="191" spans="2:6" s="8" customFormat="1" ht="14.25" customHeight="1">
      <c r="B191" s="648" t="s">
        <v>1606</v>
      </c>
      <c r="C191" s="95">
        <v>51016032</v>
      </c>
      <c r="D191" s="96">
        <v>32</v>
      </c>
      <c r="E191" s="94">
        <v>8.2141962504939929</v>
      </c>
      <c r="F191" s="125">
        <f t="shared" si="8"/>
        <v>8.2141962504939929</v>
      </c>
    </row>
    <row r="192" spans="2:6" s="8" customFormat="1" ht="14.25" customHeight="1">
      <c r="B192" s="1"/>
      <c r="C192" s="95">
        <v>51016040</v>
      </c>
      <c r="D192" s="96">
        <v>40</v>
      </c>
      <c r="E192" s="94">
        <v>11.259383073395759</v>
      </c>
      <c r="F192" s="125">
        <f t="shared" si="8"/>
        <v>11.259383073395759</v>
      </c>
    </row>
    <row r="193" spans="2:6" s="8" customFormat="1" ht="14.25" customHeight="1">
      <c r="B193" s="636"/>
      <c r="C193" s="95">
        <v>51016050</v>
      </c>
      <c r="D193" s="96">
        <v>50</v>
      </c>
      <c r="E193" s="94">
        <v>11.884036780657659</v>
      </c>
      <c r="F193" s="125">
        <f t="shared" si="8"/>
        <v>11.884036780657659</v>
      </c>
    </row>
    <row r="194" spans="2:6" s="8" customFormat="1" ht="14.25" customHeight="1">
      <c r="B194" s="636"/>
      <c r="C194" s="95">
        <v>51016063</v>
      </c>
      <c r="D194" s="96">
        <v>63</v>
      </c>
      <c r="E194" s="94">
        <v>16.818801068026676</v>
      </c>
      <c r="F194" s="125">
        <f t="shared" si="8"/>
        <v>16.818801068026676</v>
      </c>
    </row>
    <row r="195" spans="2:6" s="8" customFormat="1" ht="14.25" customHeight="1">
      <c r="B195" s="636"/>
      <c r="C195" s="95">
        <v>51016075</v>
      </c>
      <c r="D195" s="96">
        <v>75</v>
      </c>
      <c r="E195" s="94">
        <v>64.85467115646685</v>
      </c>
      <c r="F195" s="125">
        <f t="shared" si="8"/>
        <v>64.85467115646685</v>
      </c>
    </row>
    <row r="196" spans="2:6" s="8" customFormat="1" ht="14.25" customHeight="1">
      <c r="B196" s="636"/>
      <c r="C196" s="95">
        <v>51016090</v>
      </c>
      <c r="D196" s="96">
        <v>90</v>
      </c>
      <c r="E196" s="94">
        <v>106.6127714869249</v>
      </c>
      <c r="F196" s="125">
        <f t="shared" si="8"/>
        <v>106.6127714869249</v>
      </c>
    </row>
    <row r="197" spans="2:6" s="8" customFormat="1" ht="14.25" customHeight="1">
      <c r="B197" s="636"/>
      <c r="C197" s="95">
        <v>51016110</v>
      </c>
      <c r="D197" s="96">
        <v>110</v>
      </c>
      <c r="E197" s="94">
        <v>215.95840294312057</v>
      </c>
      <c r="F197" s="125">
        <f t="shared" si="8"/>
        <v>215.95840294312057</v>
      </c>
    </row>
    <row r="198" spans="2:6" s="8" customFormat="1" ht="14.25" customHeight="1" thickBot="1">
      <c r="B198" s="637"/>
      <c r="C198" s="110"/>
      <c r="D198" s="111"/>
      <c r="E198" s="639"/>
      <c r="F198" s="640"/>
    </row>
    <row r="199" spans="2:6" s="8" customFormat="1" ht="9.9499999999999993" customHeight="1" thickBot="1">
      <c r="B199" s="641"/>
      <c r="C199" s="27"/>
      <c r="D199" s="107"/>
      <c r="E199" s="585"/>
      <c r="F199" s="643"/>
    </row>
    <row r="200" spans="2:6" s="8" customFormat="1" ht="14.25" customHeight="1">
      <c r="B200" s="644"/>
      <c r="C200" s="99"/>
      <c r="D200" s="100"/>
      <c r="E200" s="646"/>
      <c r="F200" s="647"/>
    </row>
    <row r="201" spans="2:6" s="8" customFormat="1" ht="14.25" customHeight="1">
      <c r="B201" s="463"/>
      <c r="C201" s="103">
        <v>51116020</v>
      </c>
      <c r="D201" s="104">
        <v>20</v>
      </c>
      <c r="E201" s="123">
        <v>4.2184750598436942</v>
      </c>
      <c r="F201" s="124">
        <f t="shared" si="7"/>
        <v>4.2184750598436942</v>
      </c>
    </row>
    <row r="202" spans="2:6" s="8" customFormat="1" ht="14.25" customHeight="1">
      <c r="B202" s="781" t="s">
        <v>2135</v>
      </c>
      <c r="C202" s="95">
        <v>51116025</v>
      </c>
      <c r="D202" s="96">
        <v>25</v>
      </c>
      <c r="E202" s="94">
        <v>5.0227167079433901</v>
      </c>
      <c r="F202" s="125">
        <f t="shared" si="7"/>
        <v>5.0227167079433901</v>
      </c>
    </row>
    <row r="203" spans="2:6" s="8" customFormat="1" ht="14.25" customHeight="1">
      <c r="B203" s="648" t="s">
        <v>1606</v>
      </c>
      <c r="C203" s="95">
        <v>51116032</v>
      </c>
      <c r="D203" s="96">
        <v>32</v>
      </c>
      <c r="E203" s="94">
        <v>5.7510865024487785</v>
      </c>
      <c r="F203" s="125">
        <f t="shared" si="7"/>
        <v>5.7510865024487785</v>
      </c>
    </row>
    <row r="204" spans="2:6" s="8" customFormat="1" ht="14.25" customHeight="1">
      <c r="B204" s="1"/>
      <c r="C204" s="95">
        <v>51116040</v>
      </c>
      <c r="D204" s="96">
        <v>40</v>
      </c>
      <c r="E204" s="94">
        <v>7.845149661651762</v>
      </c>
      <c r="F204" s="125">
        <f t="shared" si="7"/>
        <v>7.8451496616517629</v>
      </c>
    </row>
    <row r="205" spans="2:6" s="8" customFormat="1" ht="14.25" customHeight="1">
      <c r="B205" s="636"/>
      <c r="C205" s="95">
        <v>51116050</v>
      </c>
      <c r="D205" s="96" t="s">
        <v>2078</v>
      </c>
      <c r="E205" s="94">
        <v>9.726771630790676</v>
      </c>
      <c r="F205" s="125">
        <f t="shared" si="7"/>
        <v>9.726771630790676</v>
      </c>
    </row>
    <row r="206" spans="2:6" s="8" customFormat="1" ht="14.25" customHeight="1">
      <c r="B206" s="636"/>
      <c r="C206" s="95">
        <v>51116063</v>
      </c>
      <c r="D206" s="96">
        <v>63</v>
      </c>
      <c r="E206" s="94">
        <v>17.374654473097227</v>
      </c>
      <c r="F206" s="125">
        <f t="shared" si="7"/>
        <v>17.374654473097227</v>
      </c>
    </row>
    <row r="207" spans="2:6" s="8" customFormat="1" ht="14.25" customHeight="1">
      <c r="B207" s="636"/>
      <c r="C207" s="95">
        <v>51116075</v>
      </c>
      <c r="D207" s="96">
        <v>75</v>
      </c>
      <c r="E207" s="94">
        <v>26.054394524286412</v>
      </c>
      <c r="F207" s="125">
        <f t="shared" si="7"/>
        <v>26.054394524286412</v>
      </c>
    </row>
    <row r="208" spans="2:6" s="8" customFormat="1" ht="14.25" customHeight="1">
      <c r="B208" s="636"/>
      <c r="C208" s="95">
        <v>51116090</v>
      </c>
      <c r="D208" s="96">
        <v>90</v>
      </c>
      <c r="E208" s="94">
        <v>54.27872406137012</v>
      </c>
      <c r="F208" s="125">
        <f t="shared" si="7"/>
        <v>54.27872406137012</v>
      </c>
    </row>
    <row r="209" spans="2:6" s="8" customFormat="1" ht="14.25" customHeight="1">
      <c r="B209" s="636"/>
      <c r="C209" s="95">
        <v>51116110</v>
      </c>
      <c r="D209" s="96">
        <v>110</v>
      </c>
      <c r="E209" s="94">
        <v>86.372518131763698</v>
      </c>
      <c r="F209" s="125">
        <f t="shared" si="7"/>
        <v>86.372518131763698</v>
      </c>
    </row>
    <row r="210" spans="2:6" s="8" customFormat="1" ht="14.25" customHeight="1" thickBot="1">
      <c r="B210" s="637"/>
      <c r="C210" s="110"/>
      <c r="D210" s="111"/>
      <c r="E210" s="639"/>
      <c r="F210" s="640"/>
    </row>
    <row r="211" spans="2:6" s="8" customFormat="1" ht="9.9499999999999993" customHeight="1" thickBot="1">
      <c r="B211" s="641"/>
      <c r="C211" s="27"/>
      <c r="D211" s="107"/>
      <c r="E211" s="585"/>
      <c r="F211" s="643"/>
    </row>
    <row r="212" spans="2:6" s="8" customFormat="1" ht="14.25" customHeight="1">
      <c r="B212" s="644"/>
      <c r="C212" s="99"/>
      <c r="D212" s="100"/>
      <c r="E212" s="646"/>
      <c r="F212" s="647"/>
    </row>
    <row r="213" spans="2:6" s="8" customFormat="1" ht="14.25" customHeight="1">
      <c r="B213" s="463"/>
      <c r="C213" s="103">
        <v>54216220</v>
      </c>
      <c r="D213" s="104" t="s">
        <v>95</v>
      </c>
      <c r="E213" s="123">
        <v>1.3828862894400002</v>
      </c>
      <c r="F213" s="124">
        <f>E213*(100-$F$5)/100</f>
        <v>1.3828862894400005</v>
      </c>
    </row>
    <row r="214" spans="2:6" s="8" customFormat="1" ht="14.25" customHeight="1">
      <c r="B214" s="648" t="s">
        <v>2136</v>
      </c>
      <c r="C214" s="95">
        <v>54216320</v>
      </c>
      <c r="D214" s="96" t="s">
        <v>96</v>
      </c>
      <c r="E214" s="94">
        <v>1.9333555891200005</v>
      </c>
      <c r="F214" s="125">
        <f>E214*(100-$F$5)/100</f>
        <v>1.9333555891200005</v>
      </c>
    </row>
    <row r="215" spans="2:6" s="8" customFormat="1" ht="14.25" customHeight="1">
      <c r="B215" s="648" t="s">
        <v>1606</v>
      </c>
      <c r="C215" s="95">
        <v>54216325</v>
      </c>
      <c r="D215" s="96" t="s">
        <v>97</v>
      </c>
      <c r="E215" s="94">
        <v>1.9333555891200005</v>
      </c>
      <c r="F215" s="125">
        <f>E215*(100-$F$5)/100</f>
        <v>1.9333555891200005</v>
      </c>
    </row>
    <row r="216" spans="2:6" s="8" customFormat="1" ht="14.25" customHeight="1">
      <c r="B216" s="463"/>
      <c r="C216" s="95">
        <v>54216420</v>
      </c>
      <c r="D216" s="96" t="s">
        <v>158</v>
      </c>
      <c r="E216" s="94">
        <v>3.866711178240001</v>
      </c>
      <c r="F216" s="125">
        <f t="shared" ref="F216:F237" si="9">E216*(100-$F$5)/100</f>
        <v>3.866711178240001</v>
      </c>
    </row>
    <row r="217" spans="2:6" s="8" customFormat="1" ht="14.25" customHeight="1">
      <c r="B217" s="1"/>
      <c r="C217" s="95">
        <v>54216425</v>
      </c>
      <c r="D217" s="96" t="s">
        <v>98</v>
      </c>
      <c r="E217" s="94">
        <v>3.866711178240001</v>
      </c>
      <c r="F217" s="125">
        <f t="shared" si="9"/>
        <v>3.866711178240001</v>
      </c>
    </row>
    <row r="218" spans="2:6" s="8" customFormat="1" ht="14.25" customHeight="1">
      <c r="B218" s="636"/>
      <c r="C218" s="95">
        <v>54216432</v>
      </c>
      <c r="D218" s="96" t="s">
        <v>99</v>
      </c>
      <c r="E218" s="94">
        <v>3.866711178240001</v>
      </c>
      <c r="F218" s="125">
        <f t="shared" si="9"/>
        <v>3.866711178240001</v>
      </c>
    </row>
    <row r="219" spans="2:6" s="8" customFormat="1" ht="14.25" customHeight="1">
      <c r="B219" s="636"/>
      <c r="C219" s="95">
        <v>54216520</v>
      </c>
      <c r="D219" s="96" t="s">
        <v>160</v>
      </c>
      <c r="E219" s="94">
        <v>4.3097718340800011</v>
      </c>
      <c r="F219" s="125">
        <f t="shared" si="9"/>
        <v>4.3097718340800011</v>
      </c>
    </row>
    <row r="220" spans="2:6" s="8" customFormat="1" ht="14.25" customHeight="1">
      <c r="B220" s="636"/>
      <c r="C220" s="95">
        <v>54216525</v>
      </c>
      <c r="D220" s="96" t="s">
        <v>159</v>
      </c>
      <c r="E220" s="94">
        <v>4.3097718340800011</v>
      </c>
      <c r="F220" s="125">
        <f t="shared" si="9"/>
        <v>4.3097718340800011</v>
      </c>
    </row>
    <row r="221" spans="2:6" s="8" customFormat="1" ht="14.25" customHeight="1">
      <c r="B221" s="636"/>
      <c r="C221" s="95">
        <v>54216532</v>
      </c>
      <c r="D221" s="96" t="s">
        <v>100</v>
      </c>
      <c r="E221" s="94">
        <v>3.866711178240001</v>
      </c>
      <c r="F221" s="125">
        <f t="shared" si="9"/>
        <v>3.866711178240001</v>
      </c>
    </row>
    <row r="222" spans="2:6" s="8" customFormat="1" ht="14.25" customHeight="1">
      <c r="B222" s="636"/>
      <c r="C222" s="95">
        <v>54216540</v>
      </c>
      <c r="D222" s="96" t="s">
        <v>101</v>
      </c>
      <c r="E222" s="94">
        <v>4.3095212841568662</v>
      </c>
      <c r="F222" s="125">
        <f t="shared" si="9"/>
        <v>4.3095212841568662</v>
      </c>
    </row>
    <row r="223" spans="2:6" s="8" customFormat="1" ht="14.25" customHeight="1">
      <c r="B223" s="636"/>
      <c r="C223" s="95">
        <v>54216620</v>
      </c>
      <c r="D223" s="96" t="s">
        <v>275</v>
      </c>
      <c r="E223" s="94">
        <v>10.682756986078996</v>
      </c>
      <c r="F223" s="125">
        <f t="shared" si="9"/>
        <v>10.682756986078996</v>
      </c>
    </row>
    <row r="224" spans="2:6" s="8" customFormat="1" ht="14.25" customHeight="1">
      <c r="B224" s="636"/>
      <c r="C224" s="95">
        <v>54216625</v>
      </c>
      <c r="D224" s="96" t="s">
        <v>303</v>
      </c>
      <c r="E224" s="94">
        <v>10.682756986078996</v>
      </c>
      <c r="F224" s="125">
        <f t="shared" si="9"/>
        <v>10.682756986078996</v>
      </c>
    </row>
    <row r="225" spans="2:6" s="8" customFormat="1" ht="14.25" customHeight="1">
      <c r="B225" s="636"/>
      <c r="C225" s="95">
        <v>54216632</v>
      </c>
      <c r="D225" s="96" t="s">
        <v>270</v>
      </c>
      <c r="E225" s="94">
        <v>10.682756986078996</v>
      </c>
      <c r="F225" s="125">
        <f t="shared" si="9"/>
        <v>10.682756986078996</v>
      </c>
    </row>
    <row r="226" spans="2:6" s="8" customFormat="1" ht="14.25" customHeight="1">
      <c r="B226" s="636"/>
      <c r="C226" s="95">
        <v>54216640</v>
      </c>
      <c r="D226" s="96" t="s">
        <v>102</v>
      </c>
      <c r="E226" s="94">
        <v>10.687008171650035</v>
      </c>
      <c r="F226" s="125">
        <f t="shared" si="9"/>
        <v>10.687008171650037</v>
      </c>
    </row>
    <row r="227" spans="2:6" s="8" customFormat="1" ht="14.25" customHeight="1">
      <c r="B227" s="636"/>
      <c r="C227" s="95">
        <v>54216650</v>
      </c>
      <c r="D227" s="96" t="s">
        <v>103</v>
      </c>
      <c r="E227" s="94">
        <v>10.687008171650035</v>
      </c>
      <c r="F227" s="125">
        <f t="shared" si="9"/>
        <v>10.687008171650037</v>
      </c>
    </row>
    <row r="228" spans="2:6" s="8" customFormat="1" ht="14.25" customHeight="1">
      <c r="B228" s="636"/>
      <c r="C228" s="95">
        <v>54216750</v>
      </c>
      <c r="D228" s="96" t="s">
        <v>169</v>
      </c>
      <c r="E228" s="94">
        <v>11.882081224800002</v>
      </c>
      <c r="F228" s="125">
        <f t="shared" si="9"/>
        <v>11.882081224800002</v>
      </c>
    </row>
    <row r="229" spans="2:6" s="8" customFormat="1" ht="14.25" customHeight="1">
      <c r="B229" s="636"/>
      <c r="C229" s="95">
        <v>54216763</v>
      </c>
      <c r="D229" s="96" t="s">
        <v>104</v>
      </c>
      <c r="E229" s="94">
        <v>11.882081224800002</v>
      </c>
      <c r="F229" s="125">
        <f t="shared" si="9"/>
        <v>11.882081224800002</v>
      </c>
    </row>
    <row r="230" spans="2:6" s="8" customFormat="1" ht="14.25" customHeight="1">
      <c r="B230" s="636"/>
      <c r="C230" s="95">
        <v>54216940</v>
      </c>
      <c r="D230" s="96" t="s">
        <v>307</v>
      </c>
      <c r="E230" s="94">
        <v>32.048270958236991</v>
      </c>
      <c r="F230" s="125">
        <f t="shared" si="9"/>
        <v>32.048270958236991</v>
      </c>
    </row>
    <row r="231" spans="2:6" s="8" customFormat="1" ht="14.25" customHeight="1">
      <c r="B231" s="636"/>
      <c r="C231" s="95">
        <v>54216950</v>
      </c>
      <c r="D231" s="96" t="s">
        <v>163</v>
      </c>
      <c r="E231" s="94">
        <v>21.471734567190023</v>
      </c>
      <c r="F231" s="125">
        <f t="shared" si="9"/>
        <v>21.471734567190023</v>
      </c>
    </row>
    <row r="232" spans="2:6" s="8" customFormat="1" ht="14.25" customHeight="1">
      <c r="B232" s="636"/>
      <c r="C232" s="95">
        <v>54216963</v>
      </c>
      <c r="D232" s="96" t="s">
        <v>162</v>
      </c>
      <c r="E232" s="94">
        <v>21.471734567190023</v>
      </c>
      <c r="F232" s="125">
        <f t="shared" si="9"/>
        <v>21.471734567190023</v>
      </c>
    </row>
    <row r="233" spans="2:6" s="8" customFormat="1" ht="14.25" customHeight="1">
      <c r="B233" s="636"/>
      <c r="C233" s="95">
        <v>54216975</v>
      </c>
      <c r="D233" s="96" t="s">
        <v>161</v>
      </c>
      <c r="E233" s="94">
        <v>21.471734567190023</v>
      </c>
      <c r="F233" s="125">
        <f t="shared" si="9"/>
        <v>21.471734567190023</v>
      </c>
    </row>
    <row r="234" spans="2:6" s="8" customFormat="1" ht="14.25" customHeight="1">
      <c r="B234" s="636"/>
      <c r="C234" s="95">
        <v>54216150</v>
      </c>
      <c r="D234" s="96" t="s">
        <v>164</v>
      </c>
      <c r="E234" s="94">
        <v>31.744783543859747</v>
      </c>
      <c r="F234" s="125">
        <f t="shared" si="9"/>
        <v>31.74478354385975</v>
      </c>
    </row>
    <row r="235" spans="2:6" s="8" customFormat="1" ht="14.25" customHeight="1">
      <c r="B235" s="636"/>
      <c r="C235" s="95">
        <v>54216163</v>
      </c>
      <c r="D235" s="96" t="s">
        <v>165</v>
      </c>
      <c r="E235" s="94">
        <v>31.744783543859747</v>
      </c>
      <c r="F235" s="125">
        <f t="shared" si="9"/>
        <v>31.74478354385975</v>
      </c>
    </row>
    <row r="236" spans="2:6" s="8" customFormat="1" ht="14.25" customHeight="1">
      <c r="B236" s="636"/>
      <c r="C236" s="95">
        <v>54216175</v>
      </c>
      <c r="D236" s="96" t="s">
        <v>166</v>
      </c>
      <c r="E236" s="94">
        <v>31.744783543859747</v>
      </c>
      <c r="F236" s="125">
        <f t="shared" si="9"/>
        <v>31.74478354385975</v>
      </c>
    </row>
    <row r="237" spans="2:6" s="8" customFormat="1" ht="14.25" customHeight="1">
      <c r="B237" s="636"/>
      <c r="C237" s="95">
        <v>54216190</v>
      </c>
      <c r="D237" s="96" t="s">
        <v>105</v>
      </c>
      <c r="E237" s="94">
        <v>31.744783543859747</v>
      </c>
      <c r="F237" s="125">
        <f t="shared" si="9"/>
        <v>31.74478354385975</v>
      </c>
    </row>
    <row r="238" spans="2:6" s="8" customFormat="1" ht="14.25" customHeight="1">
      <c r="B238" s="636"/>
      <c r="C238" s="95">
        <v>54216263</v>
      </c>
      <c r="D238" s="96" t="s">
        <v>284</v>
      </c>
      <c r="E238" s="94">
        <v>76.146080400000002</v>
      </c>
      <c r="F238" s="125">
        <f t="shared" ref="F238:F239" si="10">E238*(100-$F$5)/100</f>
        <v>76.146080400000002</v>
      </c>
    </row>
    <row r="239" spans="2:6" s="8" customFormat="1" ht="14.25" customHeight="1">
      <c r="B239" s="636"/>
      <c r="C239" s="95">
        <v>54216275</v>
      </c>
      <c r="D239" s="96" t="s">
        <v>382</v>
      </c>
      <c r="E239" s="94">
        <v>76.146080400000002</v>
      </c>
      <c r="F239" s="125">
        <f t="shared" si="10"/>
        <v>76.146080400000002</v>
      </c>
    </row>
    <row r="240" spans="2:6" s="8" customFormat="1" ht="14.25" customHeight="1">
      <c r="B240" s="636"/>
      <c r="C240" s="95">
        <v>54216290</v>
      </c>
      <c r="D240" s="96" t="s">
        <v>271</v>
      </c>
      <c r="E240" s="94">
        <v>76.144992267250558</v>
      </c>
      <c r="F240" s="125">
        <f>E240*(100-$F$5)/100</f>
        <v>76.144992267250558</v>
      </c>
    </row>
    <row r="241" spans="2:8" s="8" customFormat="1" ht="14.25" customHeight="1">
      <c r="B241" s="636"/>
      <c r="C241" s="95">
        <v>54216210</v>
      </c>
      <c r="D241" s="96" t="s">
        <v>272</v>
      </c>
      <c r="E241" s="94">
        <v>76.144992267250558</v>
      </c>
      <c r="F241" s="125">
        <f>E241*(100-$F$5)/100</f>
        <v>76.144992267250558</v>
      </c>
    </row>
    <row r="242" spans="2:8" s="8" customFormat="1" ht="14.25" customHeight="1">
      <c r="B242" s="636"/>
      <c r="C242" s="95">
        <v>54216475</v>
      </c>
      <c r="D242" s="96" t="s">
        <v>381</v>
      </c>
      <c r="E242" s="94">
        <v>113.61051357212138</v>
      </c>
      <c r="F242" s="125">
        <f t="shared" ref="F242:F255" si="11">E242*(100-$F$5)/100</f>
        <v>113.61051357212138</v>
      </c>
    </row>
    <row r="243" spans="2:8" s="8" customFormat="1" ht="14.25" customHeight="1">
      <c r="B243" s="636"/>
      <c r="C243" s="95">
        <v>54216490</v>
      </c>
      <c r="D243" s="96" t="s">
        <v>383</v>
      </c>
      <c r="E243" s="94">
        <v>113.61051357212138</v>
      </c>
      <c r="F243" s="125">
        <f>E243*(100-$F$5)/100</f>
        <v>113.61051357212138</v>
      </c>
    </row>
    <row r="244" spans="2:8" s="8" customFormat="1" ht="14.25" customHeight="1">
      <c r="B244" s="636"/>
      <c r="C244" s="95">
        <v>54216401</v>
      </c>
      <c r="D244" s="96" t="s">
        <v>384</v>
      </c>
      <c r="E244" s="94">
        <v>113.61051357212138</v>
      </c>
      <c r="F244" s="125">
        <f>E244*(100-$F$5)/100</f>
        <v>113.61051357212138</v>
      </c>
    </row>
    <row r="245" spans="2:8" s="8" customFormat="1" ht="14.25" customHeight="1">
      <c r="B245" s="636"/>
      <c r="C245" s="95">
        <v>54216402</v>
      </c>
      <c r="D245" s="96" t="s">
        <v>170</v>
      </c>
      <c r="E245" s="94">
        <v>113.61051357212138</v>
      </c>
      <c r="F245" s="125">
        <f>E245*(100-$F$5)/100</f>
        <v>113.61051357212138</v>
      </c>
    </row>
    <row r="246" spans="2:8" s="8" customFormat="1" ht="14.25" customHeight="1">
      <c r="B246" s="636"/>
      <c r="C246" s="95">
        <v>54216690</v>
      </c>
      <c r="D246" s="96" t="s">
        <v>273</v>
      </c>
      <c r="E246" s="94">
        <v>135.18846873434345</v>
      </c>
      <c r="F246" s="125">
        <f t="shared" si="11"/>
        <v>135.18846873434345</v>
      </c>
    </row>
    <row r="247" spans="2:8" s="8" customFormat="1" ht="14.25" customHeight="1">
      <c r="B247" s="636"/>
      <c r="C247" s="95">
        <v>54216610</v>
      </c>
      <c r="D247" s="96" t="s">
        <v>214</v>
      </c>
      <c r="E247" s="94">
        <v>135.18846873434345</v>
      </c>
      <c r="F247" s="125">
        <f t="shared" si="11"/>
        <v>135.18846873434345</v>
      </c>
      <c r="H247" s="15"/>
    </row>
    <row r="248" spans="2:8" s="8" customFormat="1" ht="14.25" customHeight="1">
      <c r="B248" s="636"/>
      <c r="C248" s="95">
        <v>54216602</v>
      </c>
      <c r="D248" s="96" t="s">
        <v>274</v>
      </c>
      <c r="E248" s="94">
        <v>135.18846873434345</v>
      </c>
      <c r="F248" s="125">
        <f>E248*(100-$F$5)/100</f>
        <v>135.18846873434345</v>
      </c>
    </row>
    <row r="249" spans="2:8" s="8" customFormat="1" ht="14.25" customHeight="1">
      <c r="B249" s="636"/>
      <c r="C249" s="95">
        <v>54216604</v>
      </c>
      <c r="D249" s="96" t="s">
        <v>213</v>
      </c>
      <c r="E249" s="94">
        <v>135.18846873434345</v>
      </c>
      <c r="F249" s="125">
        <f t="shared" si="11"/>
        <v>135.18846873434345</v>
      </c>
    </row>
    <row r="250" spans="2:8" s="8" customFormat="1" ht="14.25" customHeight="1">
      <c r="B250" s="636"/>
      <c r="C250" s="759">
        <v>54210290</v>
      </c>
      <c r="D250" s="96" t="s">
        <v>333</v>
      </c>
      <c r="E250" s="792" t="s">
        <v>1438</v>
      </c>
      <c r="F250" s="780" t="s">
        <v>1438</v>
      </c>
    </row>
    <row r="251" spans="2:8" s="8" customFormat="1" ht="14.25" customHeight="1">
      <c r="B251" s="636"/>
      <c r="C251" s="759">
        <v>54210211</v>
      </c>
      <c r="D251" s="96" t="s">
        <v>171</v>
      </c>
      <c r="E251" s="792" t="s">
        <v>1438</v>
      </c>
      <c r="F251" s="780" t="s">
        <v>1438</v>
      </c>
    </row>
    <row r="252" spans="2:8" s="8" customFormat="1" ht="14.25" customHeight="1">
      <c r="B252" s="636"/>
      <c r="C252" s="759">
        <v>54210212</v>
      </c>
      <c r="D252" s="96" t="s">
        <v>172</v>
      </c>
      <c r="E252" s="792" t="s">
        <v>1438</v>
      </c>
      <c r="F252" s="780" t="s">
        <v>1438</v>
      </c>
    </row>
    <row r="253" spans="2:8" s="8" customFormat="1" ht="14.25" customHeight="1">
      <c r="B253" s="636"/>
      <c r="C253" s="759">
        <v>54210214</v>
      </c>
      <c r="D253" s="96" t="s">
        <v>173</v>
      </c>
      <c r="E253" s="792" t="s">
        <v>1438</v>
      </c>
      <c r="F253" s="780" t="s">
        <v>1438</v>
      </c>
    </row>
    <row r="254" spans="2:8" s="8" customFormat="1" ht="14.25" customHeight="1">
      <c r="B254" s="636"/>
      <c r="C254" s="759">
        <v>54210216</v>
      </c>
      <c r="D254" s="96" t="s">
        <v>174</v>
      </c>
      <c r="E254" s="792" t="s">
        <v>1438</v>
      </c>
      <c r="F254" s="780" t="s">
        <v>1438</v>
      </c>
    </row>
    <row r="255" spans="2:8" s="8" customFormat="1" ht="14.25" customHeight="1">
      <c r="B255" s="636"/>
      <c r="C255" s="759">
        <v>54210316</v>
      </c>
      <c r="D255" s="96" t="s">
        <v>572</v>
      </c>
      <c r="E255" s="94">
        <v>1062.0356687999999</v>
      </c>
      <c r="F255" s="125">
        <f t="shared" si="11"/>
        <v>1062.0356687999999</v>
      </c>
    </row>
    <row r="256" spans="2:8" s="8" customFormat="1" ht="14.25" customHeight="1" thickBot="1">
      <c r="B256" s="637"/>
      <c r="C256" s="110"/>
      <c r="D256" s="111"/>
      <c r="E256" s="639"/>
      <c r="F256" s="640"/>
    </row>
    <row r="257" spans="2:6" s="8" customFormat="1" ht="9.9499999999999993" customHeight="1" thickBot="1">
      <c r="B257" s="641"/>
      <c r="C257" s="27"/>
      <c r="D257" s="107"/>
      <c r="E257" s="585"/>
      <c r="F257" s="643"/>
    </row>
    <row r="258" spans="2:6" s="8" customFormat="1" ht="14.25" customHeight="1">
      <c r="B258" s="644"/>
      <c r="C258" s="99"/>
      <c r="D258" s="100"/>
      <c r="E258" s="646"/>
      <c r="F258" s="647"/>
    </row>
    <row r="259" spans="2:6" s="8" customFormat="1" ht="14.25" customHeight="1">
      <c r="B259" s="463"/>
      <c r="C259" s="103">
        <v>50116016</v>
      </c>
      <c r="D259" s="104">
        <v>16</v>
      </c>
      <c r="E259" s="123">
        <v>1.2493074145238017</v>
      </c>
      <c r="F259" s="124">
        <f t="shared" ref="F259:F274" si="12">E259*(100-$F$5)/100</f>
        <v>1.2493074145238017</v>
      </c>
    </row>
    <row r="260" spans="2:6" s="8" customFormat="1" ht="14.25" customHeight="1">
      <c r="B260" s="648" t="s">
        <v>2137</v>
      </c>
      <c r="C260" s="95">
        <v>50116020</v>
      </c>
      <c r="D260" s="96" t="s">
        <v>2074</v>
      </c>
      <c r="E260" s="94">
        <v>0.92136421821130332</v>
      </c>
      <c r="F260" s="125">
        <f>E260*(100-$F$5)/100</f>
        <v>0.92136421821130332</v>
      </c>
    </row>
    <row r="261" spans="2:6" s="8" customFormat="1" ht="14.25" customHeight="1">
      <c r="B261" s="648" t="s">
        <v>1606</v>
      </c>
      <c r="C261" s="95">
        <v>50116025</v>
      </c>
      <c r="D261" s="96" t="s">
        <v>2075</v>
      </c>
      <c r="E261" s="94">
        <v>0.99944593161904105</v>
      </c>
      <c r="F261" s="125">
        <f t="shared" si="12"/>
        <v>0.99944593161904105</v>
      </c>
    </row>
    <row r="262" spans="2:6" s="8" customFormat="1" ht="14.25" customHeight="1">
      <c r="B262" s="65"/>
      <c r="C262" s="95">
        <v>50116032</v>
      </c>
      <c r="D262" s="96" t="s">
        <v>2076</v>
      </c>
      <c r="E262" s="94">
        <v>1.2024583864791585</v>
      </c>
      <c r="F262" s="125">
        <f t="shared" si="12"/>
        <v>1.2024583864791585</v>
      </c>
    </row>
    <row r="263" spans="2:6" s="8" customFormat="1" ht="14.25" customHeight="1">
      <c r="B263" s="1"/>
      <c r="C263" s="95">
        <v>50116040</v>
      </c>
      <c r="D263" s="96" t="s">
        <v>2077</v>
      </c>
      <c r="E263" s="94">
        <v>1.7334140376517744</v>
      </c>
      <c r="F263" s="125">
        <f t="shared" si="12"/>
        <v>1.7334140376517744</v>
      </c>
    </row>
    <row r="264" spans="2:6" s="8" customFormat="1" ht="14.25" customHeight="1">
      <c r="B264" s="636"/>
      <c r="C264" s="95">
        <v>50116050</v>
      </c>
      <c r="D264" s="96" t="s">
        <v>2078</v>
      </c>
      <c r="E264" s="94">
        <v>2.32683505955058</v>
      </c>
      <c r="F264" s="125">
        <f t="shared" si="12"/>
        <v>2.32683505955058</v>
      </c>
    </row>
    <row r="265" spans="2:6" s="8" customFormat="1" ht="14.25" customHeight="1">
      <c r="B265" s="636"/>
      <c r="C265" s="95">
        <v>50116063</v>
      </c>
      <c r="D265" s="96" t="s">
        <v>2079</v>
      </c>
      <c r="E265" s="94">
        <v>3.4199790472589062</v>
      </c>
      <c r="F265" s="125">
        <f t="shared" si="12"/>
        <v>3.4199790472589062</v>
      </c>
    </row>
    <row r="266" spans="2:6" s="8" customFormat="1" ht="14.25" customHeight="1">
      <c r="B266" s="636"/>
      <c r="C266" s="95">
        <v>50116075</v>
      </c>
      <c r="D266" s="96" t="s">
        <v>2080</v>
      </c>
      <c r="E266" s="94">
        <v>7.0742032347410273</v>
      </c>
      <c r="F266" s="125">
        <f t="shared" si="12"/>
        <v>7.0742032347410273</v>
      </c>
    </row>
    <row r="267" spans="2:6" s="8" customFormat="1" ht="14.25" customHeight="1">
      <c r="B267" s="636"/>
      <c r="C267" s="95">
        <v>50116090</v>
      </c>
      <c r="D267" s="96" t="s">
        <v>2081</v>
      </c>
      <c r="E267" s="94">
        <v>9.1824094967499388</v>
      </c>
      <c r="F267" s="125">
        <f t="shared" si="12"/>
        <v>9.1824094967499388</v>
      </c>
    </row>
    <row r="268" spans="2:6" s="8" customFormat="1" ht="14.25" customHeight="1">
      <c r="B268" s="636"/>
      <c r="C268" s="95">
        <v>50116110</v>
      </c>
      <c r="D268" s="96" t="s">
        <v>2082</v>
      </c>
      <c r="E268" s="94">
        <v>15.194701429145731</v>
      </c>
      <c r="F268" s="125">
        <f t="shared" si="12"/>
        <v>15.194701429145731</v>
      </c>
    </row>
    <row r="269" spans="2:6" s="8" customFormat="1" ht="14.25" customHeight="1">
      <c r="B269" s="636"/>
      <c r="C269" s="95">
        <v>50116125</v>
      </c>
      <c r="D269" s="96" t="s">
        <v>2083</v>
      </c>
      <c r="E269" s="94">
        <v>23.315199623550438</v>
      </c>
      <c r="F269" s="125">
        <f t="shared" si="12"/>
        <v>23.315199623550438</v>
      </c>
    </row>
    <row r="270" spans="2:6" s="8" customFormat="1" ht="14.25" customHeight="1">
      <c r="B270" s="636"/>
      <c r="C270" s="95">
        <v>50116140</v>
      </c>
      <c r="D270" s="96" t="s">
        <v>2084</v>
      </c>
      <c r="E270" s="94">
        <v>34.543350011583108</v>
      </c>
      <c r="F270" s="125">
        <f t="shared" si="12"/>
        <v>34.543350011583108</v>
      </c>
    </row>
    <row r="271" spans="2:6" s="8" customFormat="1" ht="14.25" customHeight="1">
      <c r="B271" s="636"/>
      <c r="C271" s="95">
        <v>50116160</v>
      </c>
      <c r="D271" s="96" t="s">
        <v>2085</v>
      </c>
      <c r="E271" s="94">
        <v>46.72409730319017</v>
      </c>
      <c r="F271" s="125">
        <f t="shared" si="12"/>
        <v>46.724097303190177</v>
      </c>
    </row>
    <row r="272" spans="2:6" s="8" customFormat="1" ht="14.25" customHeight="1">
      <c r="B272" s="636"/>
      <c r="C272" s="95">
        <v>50110200</v>
      </c>
      <c r="D272" s="96" t="s">
        <v>2086</v>
      </c>
      <c r="E272" s="94">
        <v>69.92998252796977</v>
      </c>
      <c r="F272" s="125">
        <f t="shared" si="12"/>
        <v>69.92998252796977</v>
      </c>
    </row>
    <row r="273" spans="2:6" s="8" customFormat="1" ht="14.25" customHeight="1">
      <c r="B273" s="636"/>
      <c r="C273" s="95">
        <v>50110225</v>
      </c>
      <c r="D273" s="96" t="s">
        <v>2087</v>
      </c>
      <c r="E273" s="94">
        <v>161.61353041133526</v>
      </c>
      <c r="F273" s="125">
        <f t="shared" si="12"/>
        <v>161.61353041133526</v>
      </c>
    </row>
    <row r="274" spans="2:6" s="8" customFormat="1" ht="14.25" customHeight="1">
      <c r="B274" s="636"/>
      <c r="C274" s="95">
        <v>50110250</v>
      </c>
      <c r="D274" s="96" t="s">
        <v>2088</v>
      </c>
      <c r="E274" s="94">
        <v>303.87841224023316</v>
      </c>
      <c r="F274" s="125">
        <f t="shared" si="12"/>
        <v>303.87841224023316</v>
      </c>
    </row>
    <row r="275" spans="2:6" s="8" customFormat="1" ht="14.25" customHeight="1">
      <c r="B275" s="636"/>
      <c r="C275" s="126">
        <v>50110280</v>
      </c>
      <c r="D275" s="127">
        <v>280</v>
      </c>
      <c r="E275" s="792" t="s">
        <v>1438</v>
      </c>
      <c r="F275" s="780" t="s">
        <v>1438</v>
      </c>
    </row>
    <row r="276" spans="2:6" s="8" customFormat="1" ht="14.25" customHeight="1">
      <c r="B276" s="636"/>
      <c r="C276" s="95">
        <v>50110315</v>
      </c>
      <c r="D276" s="96" t="s">
        <v>2089</v>
      </c>
      <c r="E276" s="94">
        <v>426.07758240000004</v>
      </c>
      <c r="F276" s="125">
        <f>E276*(100-$F$5)/100</f>
        <v>426.07758240000004</v>
      </c>
    </row>
    <row r="277" spans="2:6" s="8" customFormat="1" ht="14.25" customHeight="1">
      <c r="B277" s="636"/>
      <c r="C277" s="126">
        <v>50106400</v>
      </c>
      <c r="D277" s="127">
        <v>400</v>
      </c>
      <c r="E277" s="792" t="s">
        <v>1438</v>
      </c>
      <c r="F277" s="780" t="s">
        <v>1438</v>
      </c>
    </row>
    <row r="278" spans="2:6" s="8" customFormat="1" ht="14.25" customHeight="1" thickBot="1">
      <c r="B278" s="637"/>
      <c r="C278" s="110"/>
      <c r="D278" s="111"/>
      <c r="E278" s="761"/>
      <c r="F278" s="640"/>
    </row>
    <row r="279" spans="2:6" s="8" customFormat="1" ht="9.9499999999999993" customHeight="1" thickBot="1">
      <c r="B279" s="739"/>
      <c r="C279" s="146"/>
      <c r="D279" s="30"/>
      <c r="E279" s="793"/>
      <c r="F279" s="793"/>
    </row>
    <row r="280" spans="2:6" s="8" customFormat="1" ht="14.25" customHeight="1">
      <c r="B280" s="644"/>
      <c r="C280" s="99"/>
      <c r="D280" s="100"/>
      <c r="E280" s="646"/>
      <c r="F280" s="647"/>
    </row>
    <row r="281" spans="2:6" s="8" customFormat="1" ht="14.25" customHeight="1">
      <c r="B281" s="648" t="s">
        <v>2138</v>
      </c>
      <c r="C281" s="689" t="s">
        <v>2096</v>
      </c>
      <c r="D281" s="104">
        <v>50</v>
      </c>
      <c r="E281" s="123">
        <v>2.6655048000000003</v>
      </c>
      <c r="F281" s="124">
        <f t="shared" ref="F281" si="13">E281*(100-$F$5)/100</f>
        <v>2.6655048000000003</v>
      </c>
    </row>
    <row r="282" spans="2:6" s="8" customFormat="1" ht="14.25" customHeight="1">
      <c r="B282" s="648"/>
      <c r="C282" s="759" t="s">
        <v>2097</v>
      </c>
      <c r="D282" s="96">
        <v>63</v>
      </c>
      <c r="E282" s="94">
        <v>4.2670476000000006</v>
      </c>
      <c r="F282" s="125">
        <f>E282*(100-$F$5)/100</f>
        <v>4.2670476000000006</v>
      </c>
    </row>
    <row r="283" spans="2:6" s="8" customFormat="1" ht="14.25" customHeight="1">
      <c r="B283" s="648"/>
      <c r="C283" s="146"/>
      <c r="D283" s="30"/>
      <c r="E283" s="93"/>
      <c r="F283" s="92"/>
    </row>
    <row r="284" spans="2:6" s="8" customFormat="1" ht="14.25" customHeight="1" thickBot="1">
      <c r="B284" s="637"/>
      <c r="C284" s="110"/>
      <c r="D284" s="111"/>
      <c r="E284" s="761"/>
      <c r="F284" s="640"/>
    </row>
    <row r="285" spans="2:6" s="8" customFormat="1" ht="9.9499999999999993" customHeight="1">
      <c r="B285" s="641"/>
      <c r="C285" s="27"/>
      <c r="D285" s="107"/>
      <c r="E285" s="643"/>
      <c r="F285" s="643"/>
    </row>
    <row r="286" spans="2:6" s="8" customFormat="1" ht="9.9499999999999993" customHeight="1">
      <c r="B286" s="641"/>
      <c r="C286" s="27"/>
      <c r="D286" s="107"/>
      <c r="E286" s="643"/>
      <c r="F286" s="643"/>
    </row>
    <row r="287" spans="2:6" s="8" customFormat="1" ht="9.9499999999999993" customHeight="1">
      <c r="B287" s="641"/>
      <c r="C287" s="27"/>
      <c r="D287" s="107"/>
      <c r="E287" s="643"/>
      <c r="F287" s="643"/>
    </row>
    <row r="288" spans="2:6" s="8" customFormat="1" ht="9.9499999999999993" customHeight="1" thickBot="1">
      <c r="B288" s="641"/>
      <c r="C288" s="27"/>
      <c r="D288" s="107"/>
      <c r="E288" s="643"/>
      <c r="F288" s="643"/>
    </row>
    <row r="289" spans="2:6" s="8" customFormat="1" ht="14.25" customHeight="1">
      <c r="B289" s="644"/>
      <c r="C289" s="99"/>
      <c r="D289" s="100"/>
      <c r="E289" s="763"/>
      <c r="F289" s="647"/>
    </row>
    <row r="290" spans="2:6" s="8" customFormat="1" ht="14.25" customHeight="1">
      <c r="B290" s="463"/>
      <c r="C290" s="103">
        <v>53116016</v>
      </c>
      <c r="D290" s="104" t="s">
        <v>167</v>
      </c>
      <c r="E290" s="123">
        <v>1.291234560244688</v>
      </c>
      <c r="F290" s="124">
        <f>E290*(100-$F$5)/100</f>
        <v>1.291234560244688</v>
      </c>
    </row>
    <row r="291" spans="2:6" s="8" customFormat="1" ht="14.25" customHeight="1">
      <c r="B291" s="648" t="s">
        <v>2137</v>
      </c>
      <c r="C291" s="95">
        <v>53116020</v>
      </c>
      <c r="D291" s="96" t="s">
        <v>137</v>
      </c>
      <c r="E291" s="94">
        <v>1.5304015827916568</v>
      </c>
      <c r="F291" s="125">
        <f>E291*(100-$F$5)/100</f>
        <v>1.5304015827916571</v>
      </c>
    </row>
    <row r="292" spans="2:6" s="8" customFormat="1" ht="14.25" customHeight="1">
      <c r="B292" s="2" t="s">
        <v>2139</v>
      </c>
      <c r="C292" s="95">
        <v>53116025</v>
      </c>
      <c r="D292" s="96" t="s">
        <v>19</v>
      </c>
      <c r="E292" s="94">
        <v>1.7958794083779643</v>
      </c>
      <c r="F292" s="125">
        <f t="shared" ref="F292:F322" si="14">E292*(100-$F$5)/100</f>
        <v>1.7958794083779643</v>
      </c>
    </row>
    <row r="293" spans="2:6" s="8" customFormat="1" ht="14.25" customHeight="1">
      <c r="B293" s="65"/>
      <c r="C293" s="95">
        <v>53116032</v>
      </c>
      <c r="D293" s="96" t="s">
        <v>22</v>
      </c>
      <c r="E293" s="94">
        <v>1.9988918632380821</v>
      </c>
      <c r="F293" s="125">
        <f t="shared" si="14"/>
        <v>1.9988918632380821</v>
      </c>
    </row>
    <row r="294" spans="2:6" s="8" customFormat="1" ht="14.25" customHeight="1">
      <c r="B294" s="1"/>
      <c r="C294" s="95">
        <v>53116040</v>
      </c>
      <c r="D294" s="96" t="s">
        <v>23</v>
      </c>
      <c r="E294" s="94">
        <v>2.5610801997737926</v>
      </c>
      <c r="F294" s="125">
        <f t="shared" si="14"/>
        <v>2.5610801997737926</v>
      </c>
    </row>
    <row r="295" spans="2:6" s="8" customFormat="1" ht="14.25" customHeight="1">
      <c r="B295" s="636"/>
      <c r="C295" s="95">
        <v>53116050</v>
      </c>
      <c r="D295" s="96" t="s">
        <v>25</v>
      </c>
      <c r="E295" s="94">
        <v>3.4199790472589062</v>
      </c>
      <c r="F295" s="125">
        <f t="shared" si="14"/>
        <v>3.4199790472589062</v>
      </c>
    </row>
    <row r="296" spans="2:6" s="8" customFormat="1" ht="14.25" customHeight="1">
      <c r="B296" s="636"/>
      <c r="C296" s="95">
        <v>53116063</v>
      </c>
      <c r="D296" s="96" t="s">
        <v>26</v>
      </c>
      <c r="E296" s="94">
        <v>4.6692864617827068</v>
      </c>
      <c r="F296" s="125">
        <f t="shared" si="14"/>
        <v>4.6692864617827068</v>
      </c>
    </row>
    <row r="297" spans="2:6" s="8" customFormat="1" ht="14.25" customHeight="1">
      <c r="B297" s="636"/>
      <c r="C297" s="95">
        <v>53116075</v>
      </c>
      <c r="D297" s="96" t="s">
        <v>139</v>
      </c>
      <c r="E297" s="94">
        <v>13.211425908589204</v>
      </c>
      <c r="F297" s="125">
        <f t="shared" si="14"/>
        <v>13.211425908589204</v>
      </c>
    </row>
    <row r="298" spans="2:6" s="8" customFormat="1" ht="14.25" customHeight="1">
      <c r="B298" s="636"/>
      <c r="C298" s="95">
        <v>53116090</v>
      </c>
      <c r="D298" s="96" t="s">
        <v>140</v>
      </c>
      <c r="E298" s="94">
        <v>19.957685947017719</v>
      </c>
      <c r="F298" s="125">
        <f t="shared" si="14"/>
        <v>19.957685947017719</v>
      </c>
    </row>
    <row r="299" spans="2:6" s="8" customFormat="1" ht="14.25" customHeight="1">
      <c r="B299" s="636"/>
      <c r="C299" s="95">
        <v>53116110</v>
      </c>
      <c r="D299" s="96" t="s">
        <v>141</v>
      </c>
      <c r="E299" s="94">
        <v>31.779257356949195</v>
      </c>
      <c r="F299" s="125">
        <f t="shared" si="14"/>
        <v>31.779257356949199</v>
      </c>
    </row>
    <row r="300" spans="2:6" s="8" customFormat="1" ht="14.25" customHeight="1" thickBot="1">
      <c r="B300" s="637"/>
      <c r="C300" s="110"/>
      <c r="D300" s="111"/>
      <c r="E300" s="639"/>
      <c r="F300" s="640"/>
    </row>
    <row r="301" spans="2:6" s="8" customFormat="1" ht="9.9499999999999993" customHeight="1" thickBot="1">
      <c r="B301" s="641"/>
      <c r="C301" s="27"/>
      <c r="D301" s="107"/>
      <c r="E301" s="585"/>
      <c r="F301" s="643"/>
    </row>
    <row r="302" spans="2:6" s="8" customFormat="1" ht="14.25" customHeight="1">
      <c r="B302" s="644"/>
      <c r="C302" s="99"/>
      <c r="D302" s="100"/>
      <c r="E302" s="646"/>
      <c r="F302" s="647"/>
    </row>
    <row r="303" spans="2:6" s="8" customFormat="1" ht="14.25" customHeight="1">
      <c r="B303" s="463"/>
      <c r="C303" s="128" t="s">
        <v>971</v>
      </c>
      <c r="D303" s="129" t="s">
        <v>167</v>
      </c>
      <c r="E303" s="586" t="s">
        <v>1438</v>
      </c>
      <c r="F303" s="587" t="s">
        <v>1438</v>
      </c>
    </row>
    <row r="304" spans="2:6" s="8" customFormat="1" ht="14.25" customHeight="1">
      <c r="B304" s="648" t="s">
        <v>2140</v>
      </c>
      <c r="C304" s="95" t="s">
        <v>972</v>
      </c>
      <c r="D304" s="96" t="s">
        <v>137</v>
      </c>
      <c r="E304" s="94">
        <v>2.1550552900535567</v>
      </c>
      <c r="F304" s="125">
        <f t="shared" ref="F304:F309" si="15">E304*(100-$F$5)/100</f>
        <v>2.1550552900535567</v>
      </c>
    </row>
    <row r="305" spans="2:6" s="8" customFormat="1" ht="14.25" customHeight="1">
      <c r="B305" s="648" t="s">
        <v>2141</v>
      </c>
      <c r="C305" s="95" t="s">
        <v>973</v>
      </c>
      <c r="D305" s="96" t="s">
        <v>19</v>
      </c>
      <c r="E305" s="94">
        <v>2.5454638570922454</v>
      </c>
      <c r="F305" s="125">
        <f t="shared" si="15"/>
        <v>2.5454638570922454</v>
      </c>
    </row>
    <row r="306" spans="2:6" s="8" customFormat="1" ht="14.25" customHeight="1">
      <c r="B306" s="648"/>
      <c r="C306" s="95" t="s">
        <v>974</v>
      </c>
      <c r="D306" s="96" t="s">
        <v>22</v>
      </c>
      <c r="E306" s="94">
        <v>2.9827214521755754</v>
      </c>
      <c r="F306" s="125">
        <f t="shared" si="15"/>
        <v>2.9827214521755754</v>
      </c>
    </row>
    <row r="307" spans="2:6" s="8" customFormat="1" ht="14.25" customHeight="1">
      <c r="B307" s="636"/>
      <c r="C307" s="95" t="s">
        <v>975</v>
      </c>
      <c r="D307" s="96" t="s">
        <v>23</v>
      </c>
      <c r="E307" s="94">
        <v>3.8884693277053319</v>
      </c>
      <c r="F307" s="125">
        <f t="shared" si="15"/>
        <v>3.8884693277053319</v>
      </c>
    </row>
    <row r="308" spans="2:6" s="8" customFormat="1" ht="14.25" customHeight="1">
      <c r="B308" s="636"/>
      <c r="C308" s="95" t="s">
        <v>976</v>
      </c>
      <c r="D308" s="96" t="s">
        <v>25</v>
      </c>
      <c r="E308" s="94">
        <v>6.4339331847975769</v>
      </c>
      <c r="F308" s="125">
        <f t="shared" si="15"/>
        <v>6.4339331847975769</v>
      </c>
    </row>
    <row r="309" spans="2:6" s="8" customFormat="1" ht="14.25" customHeight="1">
      <c r="B309" s="636"/>
      <c r="C309" s="95" t="s">
        <v>977</v>
      </c>
      <c r="D309" s="96" t="s">
        <v>26</v>
      </c>
      <c r="E309" s="94">
        <v>9.4166546369731545</v>
      </c>
      <c r="F309" s="125">
        <f t="shared" si="15"/>
        <v>9.4166546369731545</v>
      </c>
    </row>
    <row r="310" spans="2:6" s="8" customFormat="1" ht="14.25" customHeight="1" thickBot="1">
      <c r="B310" s="637"/>
      <c r="C310" s="110"/>
      <c r="D310" s="110"/>
      <c r="E310" s="761"/>
      <c r="F310" s="640"/>
    </row>
    <row r="311" spans="2:6" s="8" customFormat="1" ht="9.9499999999999993" customHeight="1" thickBot="1">
      <c r="B311" s="641"/>
      <c r="C311" s="27"/>
      <c r="D311" s="27"/>
      <c r="E311" s="643"/>
      <c r="F311" s="643"/>
    </row>
    <row r="312" spans="2:6" s="8" customFormat="1" ht="14.25" customHeight="1">
      <c r="B312" s="644"/>
      <c r="C312" s="99"/>
      <c r="D312" s="99"/>
      <c r="E312" s="763"/>
      <c r="F312" s="647"/>
    </row>
    <row r="313" spans="2:6" s="8" customFormat="1" ht="14.25" customHeight="1">
      <c r="B313" s="463"/>
      <c r="C313" s="103">
        <v>52116016</v>
      </c>
      <c r="D313" s="104" t="s">
        <v>168</v>
      </c>
      <c r="E313" s="123">
        <v>2.63916191318153</v>
      </c>
      <c r="F313" s="124">
        <f>E313*(100-$F$5)/100</f>
        <v>2.63916191318153</v>
      </c>
    </row>
    <row r="314" spans="2:6" s="8" customFormat="1" ht="14.25" customHeight="1">
      <c r="B314" s="648" t="s">
        <v>2137</v>
      </c>
      <c r="C314" s="95">
        <v>52116020</v>
      </c>
      <c r="D314" s="96" t="s">
        <v>134</v>
      </c>
      <c r="E314" s="94">
        <v>1.7958794083779643</v>
      </c>
      <c r="F314" s="125">
        <f>E314*(100-$F$5)/100</f>
        <v>1.7958794083779643</v>
      </c>
    </row>
    <row r="315" spans="2:6" s="8" customFormat="1" ht="14.25" customHeight="1">
      <c r="B315" s="2" t="s">
        <v>2126</v>
      </c>
      <c r="C315" s="95">
        <v>52116025</v>
      </c>
      <c r="D315" s="96" t="s">
        <v>133</v>
      </c>
      <c r="E315" s="94">
        <v>2.1550552900535567</v>
      </c>
      <c r="F315" s="125">
        <f t="shared" si="14"/>
        <v>2.1550552900535567</v>
      </c>
    </row>
    <row r="316" spans="2:6" s="8" customFormat="1" ht="14.25" customHeight="1">
      <c r="B316" s="65"/>
      <c r="C316" s="95">
        <v>52116032</v>
      </c>
      <c r="D316" s="96" t="s">
        <v>132</v>
      </c>
      <c r="E316" s="94">
        <v>2.5142311717291497</v>
      </c>
      <c r="F316" s="125">
        <f t="shared" si="14"/>
        <v>2.5142311717291497</v>
      </c>
    </row>
    <row r="317" spans="2:6" s="8" customFormat="1" ht="14.25" customHeight="1">
      <c r="B317" s="1"/>
      <c r="C317" s="95">
        <v>52116040</v>
      </c>
      <c r="D317" s="96" t="s">
        <v>131</v>
      </c>
      <c r="E317" s="94">
        <v>3.2481992777618838</v>
      </c>
      <c r="F317" s="125">
        <f t="shared" si="14"/>
        <v>3.2481992777618838</v>
      </c>
    </row>
    <row r="318" spans="2:6" s="8" customFormat="1" ht="14.25" customHeight="1">
      <c r="B318" s="636"/>
      <c r="C318" s="95">
        <v>52116050</v>
      </c>
      <c r="D318" s="96" t="s">
        <v>135</v>
      </c>
      <c r="E318" s="94">
        <v>4.3569596081517572</v>
      </c>
      <c r="F318" s="125">
        <f t="shared" si="14"/>
        <v>4.3569596081517572</v>
      </c>
    </row>
    <row r="319" spans="2:6" s="8" customFormat="1" ht="14.25" customHeight="1">
      <c r="B319" s="636"/>
      <c r="C319" s="95">
        <v>52116063</v>
      </c>
      <c r="D319" s="96" t="s">
        <v>136</v>
      </c>
      <c r="E319" s="94">
        <v>6.246537072619005</v>
      </c>
      <c r="F319" s="125">
        <f t="shared" si="14"/>
        <v>6.246537072619005</v>
      </c>
    </row>
    <row r="320" spans="2:6" s="8" customFormat="1" ht="14.25" customHeight="1">
      <c r="B320" s="636"/>
      <c r="C320" s="95">
        <v>52116075</v>
      </c>
      <c r="D320" s="96" t="s">
        <v>142</v>
      </c>
      <c r="E320" s="94">
        <v>19.005089043443327</v>
      </c>
      <c r="F320" s="125">
        <f t="shared" si="14"/>
        <v>19.005089043443327</v>
      </c>
    </row>
    <row r="321" spans="2:6" s="8" customFormat="1" ht="14.25" customHeight="1">
      <c r="B321" s="636"/>
      <c r="C321" s="95">
        <v>52116090</v>
      </c>
      <c r="D321" s="96" t="s">
        <v>143</v>
      </c>
      <c r="E321" s="94">
        <v>26.766411356172437</v>
      </c>
      <c r="F321" s="125">
        <f t="shared" si="14"/>
        <v>26.766411356172441</v>
      </c>
    </row>
    <row r="322" spans="2:6" s="8" customFormat="1" ht="14.25" customHeight="1">
      <c r="B322" s="636"/>
      <c r="C322" s="95">
        <v>52116110</v>
      </c>
      <c r="D322" s="96" t="s">
        <v>144</v>
      </c>
      <c r="E322" s="94">
        <v>41.586320560961035</v>
      </c>
      <c r="F322" s="125">
        <f t="shared" si="14"/>
        <v>41.586320560961028</v>
      </c>
    </row>
    <row r="323" spans="2:6" s="8" customFormat="1" ht="14.25" customHeight="1" thickBot="1">
      <c r="B323" s="637"/>
      <c r="C323" s="110"/>
      <c r="D323" s="111"/>
      <c r="E323" s="639"/>
      <c r="F323" s="640"/>
    </row>
    <row r="324" spans="2:6" s="8" customFormat="1" ht="9.9499999999999993" customHeight="1" thickBot="1">
      <c r="B324" s="641"/>
      <c r="C324" s="27"/>
      <c r="D324" s="107"/>
      <c r="E324" s="585"/>
      <c r="F324" s="643"/>
    </row>
    <row r="325" spans="2:6" s="8" customFormat="1" ht="14.25" customHeight="1">
      <c r="B325" s="644"/>
      <c r="C325" s="99"/>
      <c r="D325" s="100"/>
      <c r="E325" s="646"/>
      <c r="F325" s="647"/>
    </row>
    <row r="326" spans="2:6" s="8" customFormat="1" ht="14.25" customHeight="1">
      <c r="B326" s="463"/>
      <c r="C326" s="103">
        <v>507162520</v>
      </c>
      <c r="D326" s="104" t="s">
        <v>2276</v>
      </c>
      <c r="E326" s="123">
        <v>1.0306786169821363</v>
      </c>
      <c r="F326" s="124">
        <f t="shared" ref="F326:F406" si="16">E326*(100-$F$5)/100</f>
        <v>1.0306786169821363</v>
      </c>
    </row>
    <row r="327" spans="2:6" s="8" customFormat="1" ht="14.25" customHeight="1">
      <c r="B327" s="648" t="s">
        <v>2142</v>
      </c>
      <c r="C327" s="95">
        <v>50716322025</v>
      </c>
      <c r="D327" s="96" t="s">
        <v>2277</v>
      </c>
      <c r="E327" s="94">
        <v>1.0619113023452316</v>
      </c>
      <c r="F327" s="125">
        <f t="shared" si="16"/>
        <v>1.0619113023452316</v>
      </c>
    </row>
    <row r="328" spans="2:6" s="8" customFormat="1" ht="14.25" customHeight="1">
      <c r="B328" s="648" t="s">
        <v>1606</v>
      </c>
      <c r="C328" s="95">
        <v>507163225</v>
      </c>
      <c r="D328" s="96" t="s">
        <v>2278</v>
      </c>
      <c r="E328" s="94">
        <v>1.0619113023452316</v>
      </c>
      <c r="F328" s="125">
        <f t="shared" si="16"/>
        <v>1.0619113023452316</v>
      </c>
    </row>
    <row r="329" spans="2:6" s="8" customFormat="1" ht="14.25" customHeight="1">
      <c r="B329" s="1" t="s">
        <v>2275</v>
      </c>
      <c r="C329" s="95">
        <v>507164025</v>
      </c>
      <c r="D329" s="96" t="s">
        <v>2279</v>
      </c>
      <c r="E329" s="94">
        <v>1.3898544986577288</v>
      </c>
      <c r="F329" s="125">
        <f t="shared" si="16"/>
        <v>1.389854498657729</v>
      </c>
    </row>
    <row r="330" spans="2:6" s="8" customFormat="1" ht="14.25" customHeight="1">
      <c r="B330" s="636"/>
      <c r="C330" s="95">
        <v>507164032</v>
      </c>
      <c r="D330" s="96" t="s">
        <v>2280</v>
      </c>
      <c r="E330" s="94">
        <v>2.6860109412261726</v>
      </c>
      <c r="F330" s="125">
        <f t="shared" si="16"/>
        <v>2.6860109412261726</v>
      </c>
    </row>
    <row r="331" spans="2:6" s="8" customFormat="1" ht="14.25" customHeight="1">
      <c r="B331" s="636"/>
      <c r="C331" s="95">
        <v>507165032</v>
      </c>
      <c r="D331" s="96" t="s">
        <v>2281</v>
      </c>
      <c r="E331" s="94">
        <v>2.6852160960000004</v>
      </c>
      <c r="F331" s="125">
        <f t="shared" si="16"/>
        <v>2.6852160960000004</v>
      </c>
    </row>
    <row r="332" spans="2:6" s="8" customFormat="1" ht="14.25" customHeight="1">
      <c r="B332" s="636"/>
      <c r="C332" s="95">
        <v>50716504063</v>
      </c>
      <c r="D332" s="96" t="s">
        <v>2282</v>
      </c>
      <c r="E332" s="94">
        <v>2.6852160960000004</v>
      </c>
      <c r="F332" s="125">
        <f t="shared" si="16"/>
        <v>2.6852160960000004</v>
      </c>
    </row>
    <row r="333" spans="2:6" s="8" customFormat="1" ht="14.25" customHeight="1">
      <c r="B333" s="636"/>
      <c r="C333" s="95">
        <v>507166350</v>
      </c>
      <c r="D333" s="96" t="s">
        <v>2283</v>
      </c>
      <c r="E333" s="94">
        <v>3.4639287638400011</v>
      </c>
      <c r="F333" s="125">
        <f t="shared" si="16"/>
        <v>3.4639287638400007</v>
      </c>
    </row>
    <row r="334" spans="2:6" s="8" customFormat="1" ht="14.25" customHeight="1">
      <c r="B334" s="636"/>
      <c r="C334" s="95">
        <v>507167550</v>
      </c>
      <c r="D334" s="96" t="s">
        <v>2284</v>
      </c>
      <c r="E334" s="94">
        <v>5.5449712382400023</v>
      </c>
      <c r="F334" s="125">
        <f t="shared" si="16"/>
        <v>5.5449712382400023</v>
      </c>
    </row>
    <row r="335" spans="2:6" s="8" customFormat="1" ht="14.25" customHeight="1">
      <c r="B335" s="636"/>
      <c r="C335" s="95">
        <v>507167563</v>
      </c>
      <c r="D335" s="96" t="s">
        <v>2285</v>
      </c>
      <c r="E335" s="94">
        <v>5.5449712382400023</v>
      </c>
      <c r="F335" s="125">
        <f t="shared" si="16"/>
        <v>5.5449712382400023</v>
      </c>
    </row>
    <row r="336" spans="2:6" s="8" customFormat="1" ht="14.25" customHeight="1">
      <c r="B336" s="636"/>
      <c r="C336" s="95">
        <v>507169063</v>
      </c>
      <c r="D336" s="96" t="s">
        <v>2286</v>
      </c>
      <c r="E336" s="94">
        <v>6.5250751132800016</v>
      </c>
      <c r="F336" s="125">
        <f t="shared" si="16"/>
        <v>6.5250751132800016</v>
      </c>
    </row>
    <row r="337" spans="2:6" s="8" customFormat="1" ht="14.25" customHeight="1">
      <c r="B337" s="636"/>
      <c r="C337" s="95">
        <v>507169075</v>
      </c>
      <c r="D337" s="96" t="s">
        <v>2287</v>
      </c>
      <c r="E337" s="94">
        <v>6.5250751132800016</v>
      </c>
      <c r="F337" s="125">
        <f t="shared" si="16"/>
        <v>6.5250751132800016</v>
      </c>
    </row>
    <row r="338" spans="2:6" s="8" customFormat="1" ht="14.25" customHeight="1">
      <c r="B338" s="636"/>
      <c r="C338" s="95">
        <v>507161163</v>
      </c>
      <c r="D338" s="96" t="s">
        <v>2288</v>
      </c>
      <c r="E338" s="94">
        <v>11.949211627200006</v>
      </c>
      <c r="F338" s="125">
        <f t="shared" si="16"/>
        <v>11.949211627200008</v>
      </c>
    </row>
    <row r="339" spans="2:6" s="8" customFormat="1" ht="14.25" customHeight="1">
      <c r="B339" s="636"/>
      <c r="C339" s="95">
        <v>507161175</v>
      </c>
      <c r="D339" s="96" t="s">
        <v>2289</v>
      </c>
      <c r="E339" s="94">
        <v>11.949211627200006</v>
      </c>
      <c r="F339" s="125">
        <f t="shared" si="16"/>
        <v>11.949211627200008</v>
      </c>
    </row>
    <row r="340" spans="2:6" s="8" customFormat="1" ht="14.25" customHeight="1">
      <c r="B340" s="636"/>
      <c r="C340" s="95">
        <v>507161190</v>
      </c>
      <c r="D340" s="96" t="s">
        <v>2290</v>
      </c>
      <c r="E340" s="94">
        <v>11.949211627200006</v>
      </c>
      <c r="F340" s="125">
        <f t="shared" si="16"/>
        <v>11.949211627200008</v>
      </c>
    </row>
    <row r="341" spans="2:6" s="8" customFormat="1" ht="14.25" customHeight="1">
      <c r="B341" s="636"/>
      <c r="C341" s="95">
        <v>507126375</v>
      </c>
      <c r="D341" s="96" t="s">
        <v>2291</v>
      </c>
      <c r="E341" s="94">
        <v>21.800414383440334</v>
      </c>
      <c r="F341" s="125">
        <f t="shared" si="16"/>
        <v>21.800414383440334</v>
      </c>
    </row>
    <row r="342" spans="2:6" s="8" customFormat="1" ht="14.25" customHeight="1">
      <c r="B342" s="636"/>
      <c r="C342" s="95">
        <v>507127590</v>
      </c>
      <c r="D342" s="96" t="s">
        <v>2292</v>
      </c>
      <c r="E342" s="94">
        <v>21.800414383440334</v>
      </c>
      <c r="F342" s="125">
        <f t="shared" si="16"/>
        <v>21.800414383440334</v>
      </c>
    </row>
    <row r="343" spans="2:6" s="8" customFormat="1" ht="14.25" customHeight="1">
      <c r="B343" s="636"/>
      <c r="C343" s="95">
        <v>507129011</v>
      </c>
      <c r="D343" s="96" t="s">
        <v>2293</v>
      </c>
      <c r="E343" s="94">
        <v>21.800414383440334</v>
      </c>
      <c r="F343" s="125">
        <f t="shared" si="16"/>
        <v>21.800414383440334</v>
      </c>
    </row>
    <row r="344" spans="2:6" s="8" customFormat="1" ht="14.25" customHeight="1">
      <c r="B344" s="636"/>
      <c r="C344" s="95">
        <v>507121112</v>
      </c>
      <c r="D344" s="96" t="s">
        <v>2294</v>
      </c>
      <c r="E344" s="94">
        <v>21.800414383440334</v>
      </c>
      <c r="F344" s="125">
        <f t="shared" si="16"/>
        <v>21.800414383440334</v>
      </c>
    </row>
    <row r="345" spans="2:6" s="8" customFormat="1" ht="14.25" customHeight="1">
      <c r="B345" s="636"/>
      <c r="C345" s="95">
        <v>507147590</v>
      </c>
      <c r="D345" s="96" t="s">
        <v>2295</v>
      </c>
      <c r="E345" s="94">
        <v>35.355399831023583</v>
      </c>
      <c r="F345" s="125">
        <f t="shared" si="16"/>
        <v>35.355399831023583</v>
      </c>
    </row>
    <row r="346" spans="2:6" s="8" customFormat="1" ht="14.25" customHeight="1">
      <c r="B346" s="636"/>
      <c r="C346" s="95">
        <v>507149011</v>
      </c>
      <c r="D346" s="96" t="s">
        <v>2296</v>
      </c>
      <c r="E346" s="94">
        <v>35.355399831023583</v>
      </c>
      <c r="F346" s="125">
        <f t="shared" si="16"/>
        <v>35.355399831023583</v>
      </c>
    </row>
    <row r="347" spans="2:6" s="8" customFormat="1" ht="14.25" customHeight="1">
      <c r="B347" s="636"/>
      <c r="C347" s="95">
        <v>507141112</v>
      </c>
      <c r="D347" s="96" t="s">
        <v>2297</v>
      </c>
      <c r="E347" s="94">
        <v>35.355399831023583</v>
      </c>
      <c r="F347" s="125">
        <f t="shared" si="16"/>
        <v>35.355399831023583</v>
      </c>
    </row>
    <row r="348" spans="2:6" s="8" customFormat="1" ht="14.25" customHeight="1">
      <c r="B348" s="636"/>
      <c r="C348" s="95">
        <v>507140125</v>
      </c>
      <c r="D348" s="96" t="s">
        <v>2298</v>
      </c>
      <c r="E348" s="94">
        <v>35.355399831023583</v>
      </c>
      <c r="F348" s="125">
        <f t="shared" si="16"/>
        <v>35.355399831023583</v>
      </c>
    </row>
    <row r="349" spans="2:6" s="8" customFormat="1" ht="14.25" customHeight="1">
      <c r="B349" s="636"/>
      <c r="C349" s="95">
        <v>507167590</v>
      </c>
      <c r="D349" s="96" t="s">
        <v>2299</v>
      </c>
      <c r="E349" s="94">
        <v>35.386632516386676</v>
      </c>
      <c r="F349" s="125">
        <f t="shared" si="16"/>
        <v>35.386632516386676</v>
      </c>
    </row>
    <row r="350" spans="2:6" s="8" customFormat="1" ht="14.25" customHeight="1">
      <c r="B350" s="636"/>
      <c r="C350" s="95">
        <v>507169011</v>
      </c>
      <c r="D350" s="96" t="s">
        <v>2300</v>
      </c>
      <c r="E350" s="94">
        <v>35.386632516386676</v>
      </c>
      <c r="F350" s="125">
        <f t="shared" si="16"/>
        <v>35.386632516386676</v>
      </c>
    </row>
    <row r="351" spans="2:6" s="8" customFormat="1" ht="14.25" customHeight="1">
      <c r="B351" s="636"/>
      <c r="C351" s="95">
        <v>507161112</v>
      </c>
      <c r="D351" s="96" t="s">
        <v>2301</v>
      </c>
      <c r="E351" s="94">
        <v>35.386632516386676</v>
      </c>
      <c r="F351" s="125">
        <f t="shared" si="16"/>
        <v>35.386632516386676</v>
      </c>
    </row>
    <row r="352" spans="2:6" s="8" customFormat="1" ht="14.25" customHeight="1">
      <c r="B352" s="636"/>
      <c r="C352" s="95">
        <v>507161214</v>
      </c>
      <c r="D352" s="96" t="s">
        <v>2302</v>
      </c>
      <c r="E352" s="94">
        <v>35.386632516386676</v>
      </c>
      <c r="F352" s="125">
        <f t="shared" si="16"/>
        <v>35.386632516386676</v>
      </c>
    </row>
    <row r="353" spans="2:6" s="8" customFormat="1" ht="14.25" customHeight="1">
      <c r="B353" s="636"/>
      <c r="C353" s="95">
        <v>507102011</v>
      </c>
      <c r="D353" s="96" t="s">
        <v>2303</v>
      </c>
      <c r="E353" s="94">
        <v>56.827871018151406</v>
      </c>
      <c r="F353" s="125">
        <f t="shared" si="16"/>
        <v>56.827871018151406</v>
      </c>
    </row>
    <row r="354" spans="2:6" s="8" customFormat="1" ht="14.25" customHeight="1">
      <c r="B354" s="636"/>
      <c r="C354" s="95">
        <v>507102012</v>
      </c>
      <c r="D354" s="96" t="s">
        <v>2304</v>
      </c>
      <c r="E354" s="94">
        <v>56.827871018151406</v>
      </c>
      <c r="F354" s="125">
        <f t="shared" si="16"/>
        <v>56.827871018151406</v>
      </c>
    </row>
    <row r="355" spans="2:6" s="8" customFormat="1" ht="14.25" customHeight="1">
      <c r="B355" s="636"/>
      <c r="C355" s="95">
        <v>507102014</v>
      </c>
      <c r="D355" s="96" t="s">
        <v>2305</v>
      </c>
      <c r="E355" s="94">
        <v>56.827871018151406</v>
      </c>
      <c r="F355" s="125">
        <f t="shared" si="16"/>
        <v>56.827871018151406</v>
      </c>
    </row>
    <row r="356" spans="2:6" s="8" customFormat="1" ht="14.25" customHeight="1">
      <c r="B356" s="636"/>
      <c r="C356" s="95">
        <v>507102016</v>
      </c>
      <c r="D356" s="96" t="s">
        <v>2306</v>
      </c>
      <c r="E356" s="94">
        <v>56.827871018151406</v>
      </c>
      <c r="F356" s="125">
        <f t="shared" si="16"/>
        <v>56.827871018151406</v>
      </c>
    </row>
    <row r="357" spans="2:6" s="8" customFormat="1" ht="14.25" customHeight="1" thickBot="1">
      <c r="B357" s="637"/>
      <c r="C357" s="110"/>
      <c r="D357" s="111"/>
      <c r="E357" s="639"/>
      <c r="F357" s="640"/>
    </row>
    <row r="358" spans="2:6" s="8" customFormat="1" ht="9.9499999999999993" customHeight="1" thickBot="1">
      <c r="B358" s="641"/>
      <c r="C358" s="27"/>
      <c r="D358" s="107"/>
      <c r="E358" s="585"/>
      <c r="F358" s="643"/>
    </row>
    <row r="359" spans="2:6" s="8" customFormat="1" ht="14.25" customHeight="1">
      <c r="B359" s="644"/>
      <c r="C359" s="99"/>
      <c r="D359" s="100"/>
      <c r="E359" s="646"/>
      <c r="F359" s="647"/>
    </row>
    <row r="360" spans="2:6" s="8" customFormat="1" ht="14.25" customHeight="1">
      <c r="B360" s="463"/>
      <c r="C360" s="103">
        <v>517162016</v>
      </c>
      <c r="D360" s="104" t="s">
        <v>93</v>
      </c>
      <c r="E360" s="123">
        <v>0.59342102189880552</v>
      </c>
      <c r="F360" s="124">
        <f t="shared" si="16"/>
        <v>0.59342102189880552</v>
      </c>
    </row>
    <row r="361" spans="2:6" s="8" customFormat="1" ht="14.25" customHeight="1">
      <c r="B361" s="648" t="s">
        <v>2143</v>
      </c>
      <c r="C361" s="95">
        <v>517162516</v>
      </c>
      <c r="D361" s="96" t="s">
        <v>94</v>
      </c>
      <c r="E361" s="94">
        <v>0.68711907798809069</v>
      </c>
      <c r="F361" s="125">
        <f t="shared" si="16"/>
        <v>0.68711907798809069</v>
      </c>
    </row>
    <row r="362" spans="2:6" s="8" customFormat="1" ht="14.25" customHeight="1">
      <c r="B362" s="648" t="s">
        <v>1606</v>
      </c>
      <c r="C362" s="95">
        <v>517162520</v>
      </c>
      <c r="D362" s="96" t="s">
        <v>95</v>
      </c>
      <c r="E362" s="94">
        <v>0.68711907798809069</v>
      </c>
      <c r="F362" s="125">
        <f t="shared" si="16"/>
        <v>0.68711907798809069</v>
      </c>
    </row>
    <row r="363" spans="2:6" s="8" customFormat="1" ht="14.25" customHeight="1">
      <c r="B363" s="636"/>
      <c r="C363" s="95">
        <v>517163220</v>
      </c>
      <c r="D363" s="96" t="s">
        <v>96</v>
      </c>
      <c r="E363" s="94">
        <v>0.89013153284820823</v>
      </c>
      <c r="F363" s="125">
        <f>E363*(100-$F$5)/100</f>
        <v>0.89013153284820812</v>
      </c>
    </row>
    <row r="364" spans="2:6" s="8" customFormat="1" ht="14.25" customHeight="1">
      <c r="B364" s="1"/>
      <c r="C364" s="95">
        <v>517163225</v>
      </c>
      <c r="D364" s="96" t="s">
        <v>97</v>
      </c>
      <c r="E364" s="94">
        <v>0.68711907798809069</v>
      </c>
      <c r="F364" s="125">
        <f t="shared" si="16"/>
        <v>0.68711907798809069</v>
      </c>
    </row>
    <row r="365" spans="2:6" s="8" customFormat="1" ht="14.25" customHeight="1">
      <c r="B365" s="1"/>
      <c r="C365" s="95">
        <v>517164020</v>
      </c>
      <c r="D365" s="96" t="s">
        <v>158</v>
      </c>
      <c r="E365" s="94">
        <v>1.9364264925118919</v>
      </c>
      <c r="F365" s="125">
        <f t="shared" si="16"/>
        <v>1.9364264925118919</v>
      </c>
    </row>
    <row r="366" spans="2:6" s="8" customFormat="1" ht="14.25" customHeight="1">
      <c r="B366" s="636"/>
      <c r="C366" s="95">
        <v>517164025</v>
      </c>
      <c r="D366" s="96" t="s">
        <v>98</v>
      </c>
      <c r="E366" s="94">
        <v>1.311772785249991</v>
      </c>
      <c r="F366" s="125">
        <f>E366*(100-$F$5)/100</f>
        <v>1.3117727852499912</v>
      </c>
    </row>
    <row r="367" spans="2:6" s="8" customFormat="1" ht="14.25" customHeight="1">
      <c r="B367" s="636"/>
      <c r="C367" s="95">
        <v>517164032</v>
      </c>
      <c r="D367" s="96" t="s">
        <v>99</v>
      </c>
      <c r="E367" s="94">
        <v>1.0306786169821363</v>
      </c>
      <c r="F367" s="125">
        <f t="shared" si="16"/>
        <v>1.0306786169821363</v>
      </c>
    </row>
    <row r="368" spans="2:6" s="8" customFormat="1" ht="14.25" customHeight="1">
      <c r="B368" s="636"/>
      <c r="C368" s="95">
        <v>517165020</v>
      </c>
      <c r="D368" s="96" t="s">
        <v>160</v>
      </c>
      <c r="E368" s="94">
        <v>1.6709486669255844</v>
      </c>
      <c r="F368" s="125">
        <f>E368*(100-$F$5)/100</f>
        <v>1.6709486669255844</v>
      </c>
    </row>
    <row r="369" spans="2:6" s="8" customFormat="1" ht="14.25" customHeight="1">
      <c r="B369" s="636"/>
      <c r="C369" s="95">
        <v>517165025</v>
      </c>
      <c r="D369" s="96" t="s">
        <v>159</v>
      </c>
      <c r="E369" s="94">
        <v>1.6709486669255844</v>
      </c>
      <c r="F369" s="125">
        <f>E369*(100-$F$5)/100</f>
        <v>1.6709486669255844</v>
      </c>
    </row>
    <row r="370" spans="2:6" s="8" customFormat="1" ht="14.25" customHeight="1">
      <c r="B370" s="636"/>
      <c r="C370" s="95">
        <v>517165032</v>
      </c>
      <c r="D370" s="96" t="s">
        <v>100</v>
      </c>
      <c r="E370" s="94">
        <v>1.6709486669255844</v>
      </c>
      <c r="F370" s="125">
        <f t="shared" si="16"/>
        <v>1.6709486669255844</v>
      </c>
    </row>
    <row r="371" spans="2:6" s="8" customFormat="1" ht="14.25" customHeight="1">
      <c r="B371" s="636"/>
      <c r="C371" s="95">
        <v>517165040</v>
      </c>
      <c r="D371" s="96" t="s">
        <v>101</v>
      </c>
      <c r="E371" s="94">
        <v>1.311772785249991</v>
      </c>
      <c r="F371" s="125">
        <f>E371*(100-$F$5)/100</f>
        <v>1.3117727852499912</v>
      </c>
    </row>
    <row r="372" spans="2:6" s="8" customFormat="1" ht="14.25" customHeight="1">
      <c r="B372" s="636"/>
      <c r="C372" s="95">
        <v>517166332</v>
      </c>
      <c r="D372" s="96" t="s">
        <v>270</v>
      </c>
      <c r="E372" s="94">
        <v>3.4980607606666436</v>
      </c>
      <c r="F372" s="125">
        <f>E372*(100-$F$5)/100</f>
        <v>3.4980607606666441</v>
      </c>
    </row>
    <row r="373" spans="2:6" s="8" customFormat="1" ht="14.25" customHeight="1">
      <c r="B373" s="636"/>
      <c r="C373" s="95">
        <v>517166340</v>
      </c>
      <c r="D373" s="96" t="s">
        <v>102</v>
      </c>
      <c r="E373" s="94">
        <v>2.279986031505937</v>
      </c>
      <c r="F373" s="125">
        <f>E373*(100-$F$5)/100</f>
        <v>2.279986031505937</v>
      </c>
    </row>
    <row r="374" spans="2:6" s="8" customFormat="1" ht="14.25" customHeight="1">
      <c r="B374" s="636"/>
      <c r="C374" s="95">
        <v>517166350</v>
      </c>
      <c r="D374" s="96" t="s">
        <v>103</v>
      </c>
      <c r="E374" s="94">
        <v>1.7958794083779643</v>
      </c>
      <c r="F374" s="125">
        <f t="shared" si="16"/>
        <v>1.7958794083779643</v>
      </c>
    </row>
    <row r="375" spans="2:6" s="8" customFormat="1" ht="14.25" customHeight="1">
      <c r="B375" s="636"/>
      <c r="C375" s="95">
        <v>517167540</v>
      </c>
      <c r="D375" s="96" t="s">
        <v>305</v>
      </c>
      <c r="E375" s="94">
        <v>5.2002421129553227</v>
      </c>
      <c r="F375" s="125">
        <f t="shared" si="16"/>
        <v>5.2002421129553227</v>
      </c>
    </row>
    <row r="376" spans="2:6" s="8" customFormat="1" ht="14.25" customHeight="1">
      <c r="B376" s="636"/>
      <c r="C376" s="95">
        <v>517167550</v>
      </c>
      <c r="D376" s="96" t="s">
        <v>169</v>
      </c>
      <c r="E376" s="94">
        <v>3.482444417985096</v>
      </c>
      <c r="F376" s="125">
        <f>E376*(100-$F$5)/100</f>
        <v>3.4824444179850955</v>
      </c>
    </row>
    <row r="377" spans="2:6" s="8" customFormat="1" ht="14.25" customHeight="1">
      <c r="B377" s="636"/>
      <c r="C377" s="95">
        <v>517167563</v>
      </c>
      <c r="D377" s="96" t="s">
        <v>104</v>
      </c>
      <c r="E377" s="94">
        <v>3.1076521936279566</v>
      </c>
      <c r="F377" s="125">
        <f t="shared" si="16"/>
        <v>3.1076521936279566</v>
      </c>
    </row>
    <row r="378" spans="2:6" s="8" customFormat="1" ht="14.25" customHeight="1">
      <c r="B378" s="636"/>
      <c r="C378" s="95">
        <v>517169050</v>
      </c>
      <c r="D378" s="96" t="s">
        <v>163</v>
      </c>
      <c r="E378" s="94">
        <v>8.3547433346279192</v>
      </c>
      <c r="F378" s="125">
        <f t="shared" si="16"/>
        <v>8.3547433346279192</v>
      </c>
    </row>
    <row r="379" spans="2:6" s="8" customFormat="1" ht="14.25" customHeight="1">
      <c r="B379" s="636"/>
      <c r="C379" s="95">
        <v>517169063</v>
      </c>
      <c r="D379" s="96" t="s">
        <v>162</v>
      </c>
      <c r="E379" s="94">
        <v>5.6999650787648433</v>
      </c>
      <c r="F379" s="125">
        <f t="shared" si="16"/>
        <v>5.6999650787648433</v>
      </c>
    </row>
    <row r="380" spans="2:6" s="8" customFormat="1" ht="14.25" customHeight="1">
      <c r="B380" s="636"/>
      <c r="C380" s="95">
        <v>517169075</v>
      </c>
      <c r="D380" s="96" t="s">
        <v>161</v>
      </c>
      <c r="E380" s="94">
        <v>5.6999650787648433</v>
      </c>
      <c r="F380" s="125">
        <f t="shared" si="16"/>
        <v>5.6999650787648433</v>
      </c>
    </row>
    <row r="381" spans="2:6" s="8" customFormat="1" ht="14.25" customHeight="1">
      <c r="B381" s="636"/>
      <c r="C381" s="95">
        <v>517161150</v>
      </c>
      <c r="D381" s="96" t="s">
        <v>164</v>
      </c>
      <c r="E381" s="94">
        <v>10.962672562446354</v>
      </c>
      <c r="F381" s="125">
        <f t="shared" si="16"/>
        <v>10.962672562446352</v>
      </c>
    </row>
    <row r="382" spans="2:6" s="8" customFormat="1" ht="14.25" customHeight="1">
      <c r="B382" s="636"/>
      <c r="C382" s="95">
        <v>517161163</v>
      </c>
      <c r="D382" s="96" t="s">
        <v>165</v>
      </c>
      <c r="E382" s="94">
        <v>10.962672562446354</v>
      </c>
      <c r="F382" s="125">
        <f t="shared" si="16"/>
        <v>10.962672562446352</v>
      </c>
    </row>
    <row r="383" spans="2:6" s="8" customFormat="1" ht="14.25" customHeight="1">
      <c r="B383" s="636"/>
      <c r="C383" s="95">
        <v>517161175</v>
      </c>
      <c r="D383" s="96" t="s">
        <v>166</v>
      </c>
      <c r="E383" s="94">
        <v>10.962672562446354</v>
      </c>
      <c r="F383" s="125">
        <f t="shared" si="16"/>
        <v>10.962672562446352</v>
      </c>
    </row>
    <row r="384" spans="2:6" s="8" customFormat="1" ht="14.25" customHeight="1">
      <c r="B384" s="636"/>
      <c r="C384" s="95">
        <v>517161190</v>
      </c>
      <c r="D384" s="96" t="s">
        <v>105</v>
      </c>
      <c r="E384" s="94">
        <v>9.1355604687053003</v>
      </c>
      <c r="F384" s="125">
        <f t="shared" si="16"/>
        <v>9.1355604687053003</v>
      </c>
    </row>
    <row r="385" spans="2:6" s="8" customFormat="1" ht="14.25" customHeight="1">
      <c r="B385" s="636"/>
      <c r="C385" s="95">
        <v>517161275</v>
      </c>
      <c r="D385" s="96" t="s">
        <v>382</v>
      </c>
      <c r="E385" s="94">
        <v>21.472471187127834</v>
      </c>
      <c r="F385" s="125">
        <f t="shared" si="16"/>
        <v>21.472471187127834</v>
      </c>
    </row>
    <row r="386" spans="2:6" s="8" customFormat="1" ht="14.25" customHeight="1">
      <c r="B386" s="636"/>
      <c r="C386" s="95">
        <v>517161290</v>
      </c>
      <c r="D386" s="96" t="s">
        <v>271</v>
      </c>
      <c r="E386" s="94">
        <v>21.09767896277069</v>
      </c>
      <c r="F386" s="125">
        <f t="shared" si="16"/>
        <v>21.097678962770694</v>
      </c>
    </row>
    <row r="387" spans="2:6" s="8" customFormat="1" ht="14.25" customHeight="1">
      <c r="B387" s="636"/>
      <c r="C387" s="95">
        <v>517161211</v>
      </c>
      <c r="D387" s="96" t="s">
        <v>272</v>
      </c>
      <c r="E387" s="94">
        <v>18.193039224002856</v>
      </c>
      <c r="F387" s="125">
        <f t="shared" si="16"/>
        <v>18.193039224002856</v>
      </c>
    </row>
    <row r="388" spans="2:6" s="8" customFormat="1" ht="14.25" customHeight="1">
      <c r="B388" s="636"/>
      <c r="C388" s="95">
        <v>517161490</v>
      </c>
      <c r="D388" s="96" t="s">
        <v>383</v>
      </c>
      <c r="E388" s="94">
        <v>17.314581600000004</v>
      </c>
      <c r="F388" s="125">
        <f t="shared" si="16"/>
        <v>17.314581600000004</v>
      </c>
    </row>
    <row r="389" spans="2:6" s="8" customFormat="1" ht="14.25" customHeight="1">
      <c r="B389" s="636"/>
      <c r="C389" s="95">
        <v>517161411</v>
      </c>
      <c r="D389" s="96" t="s">
        <v>384</v>
      </c>
      <c r="E389" s="94">
        <v>27.73828227168001</v>
      </c>
      <c r="F389" s="125">
        <f t="shared" si="16"/>
        <v>27.73828227168001</v>
      </c>
    </row>
    <row r="390" spans="2:6" s="8" customFormat="1" ht="14.25" customHeight="1">
      <c r="B390" s="636"/>
      <c r="C390" s="95">
        <v>517161412</v>
      </c>
      <c r="D390" s="96" t="s">
        <v>170</v>
      </c>
      <c r="E390" s="94">
        <v>22.475258723520003</v>
      </c>
      <c r="F390" s="125">
        <f t="shared" si="16"/>
        <v>22.475258723520007</v>
      </c>
    </row>
    <row r="391" spans="2:6" s="8" customFormat="1" ht="14.25" customHeight="1">
      <c r="B391" s="636"/>
      <c r="C391" s="95">
        <v>517161690</v>
      </c>
      <c r="D391" s="96" t="s">
        <v>273</v>
      </c>
      <c r="E391" s="94">
        <v>25.835940000000004</v>
      </c>
      <c r="F391" s="125">
        <f t="shared" si="16"/>
        <v>25.835940000000004</v>
      </c>
    </row>
    <row r="392" spans="2:6" s="8" customFormat="1" ht="14.25" customHeight="1">
      <c r="B392" s="636"/>
      <c r="C392" s="95">
        <v>517161611</v>
      </c>
      <c r="D392" s="96" t="s">
        <v>214</v>
      </c>
      <c r="E392" s="94">
        <v>34.625861557920011</v>
      </c>
      <c r="F392" s="125">
        <f t="shared" si="16"/>
        <v>34.625861557920011</v>
      </c>
    </row>
    <row r="393" spans="2:6" s="8" customFormat="1" ht="14.25" customHeight="1">
      <c r="B393" s="636"/>
      <c r="C393" s="95">
        <v>517161612</v>
      </c>
      <c r="D393" s="96" t="s">
        <v>274</v>
      </c>
      <c r="E393" s="94">
        <v>34.629163200000008</v>
      </c>
      <c r="F393" s="125">
        <f t="shared" si="16"/>
        <v>34.629163200000008</v>
      </c>
    </row>
    <row r="394" spans="2:6" s="8" customFormat="1" ht="14.25" customHeight="1">
      <c r="B394" s="636"/>
      <c r="C394" s="95">
        <v>517161614</v>
      </c>
      <c r="D394" s="96" t="s">
        <v>213</v>
      </c>
      <c r="E394" s="94">
        <v>32.343427876320007</v>
      </c>
      <c r="F394" s="125">
        <f t="shared" si="16"/>
        <v>32.343427876320007</v>
      </c>
    </row>
    <row r="395" spans="2:6" s="8" customFormat="1" ht="14.25" customHeight="1">
      <c r="B395" s="636"/>
      <c r="C395" s="95">
        <v>517102016</v>
      </c>
      <c r="D395" s="96" t="s">
        <v>174</v>
      </c>
      <c r="E395" s="94">
        <v>62.686369761120012</v>
      </c>
      <c r="F395" s="125">
        <f>E395*(100-$F$5)/100</f>
        <v>62.686369761120012</v>
      </c>
    </row>
    <row r="396" spans="2:6" s="8" customFormat="1" ht="14.25" customHeight="1">
      <c r="B396" s="636"/>
      <c r="C396" s="95">
        <v>517102018</v>
      </c>
      <c r="D396" s="96" t="s">
        <v>388</v>
      </c>
      <c r="E396" s="94">
        <v>66.43224621504001</v>
      </c>
      <c r="F396" s="125">
        <f t="shared" si="16"/>
        <v>66.43224621504001</v>
      </c>
    </row>
    <row r="397" spans="2:6" s="8" customFormat="1" ht="14.25" customHeight="1">
      <c r="B397" s="636"/>
      <c r="C397" s="95">
        <v>517102214</v>
      </c>
      <c r="D397" s="96" t="s">
        <v>448</v>
      </c>
      <c r="E397" s="94">
        <v>60.36584400000001</v>
      </c>
      <c r="F397" s="125">
        <f t="shared" si="16"/>
        <v>60.36584400000001</v>
      </c>
    </row>
    <row r="398" spans="2:6" s="8" customFormat="1" ht="14.25" customHeight="1">
      <c r="B398" s="636"/>
      <c r="C398" s="95">
        <v>517102216</v>
      </c>
      <c r="D398" s="96" t="s">
        <v>212</v>
      </c>
      <c r="E398" s="94">
        <v>84.436620138720016</v>
      </c>
      <c r="F398" s="125">
        <f>E398*(100-$F$5)/100</f>
        <v>84.436620138720002</v>
      </c>
    </row>
    <row r="399" spans="2:6" s="8" customFormat="1" ht="14.25" customHeight="1">
      <c r="B399" s="636"/>
      <c r="C399" s="95">
        <v>517102220</v>
      </c>
      <c r="D399" s="96" t="s">
        <v>208</v>
      </c>
      <c r="E399" s="94">
        <v>72.621669316320023</v>
      </c>
      <c r="F399" s="125">
        <f t="shared" si="16"/>
        <v>72.621669316320023</v>
      </c>
    </row>
    <row r="400" spans="2:6" s="8" customFormat="1" ht="14.25" customHeight="1">
      <c r="B400" s="636"/>
      <c r="C400" s="95">
        <v>517102516</v>
      </c>
      <c r="D400" s="96" t="s">
        <v>449</v>
      </c>
      <c r="E400" s="94">
        <v>86.819299200000003</v>
      </c>
      <c r="F400" s="125">
        <f t="shared" si="16"/>
        <v>86.819299200000003</v>
      </c>
    </row>
    <row r="401" spans="2:6" s="8" customFormat="1" ht="14.25" customHeight="1">
      <c r="B401" s="636"/>
      <c r="C401" s="95">
        <v>517102520</v>
      </c>
      <c r="D401" s="96" t="s">
        <v>209</v>
      </c>
      <c r="E401" s="94">
        <v>122.68752342624003</v>
      </c>
      <c r="F401" s="125">
        <f>E401*(100-$F$5)/100</f>
        <v>122.68752342624003</v>
      </c>
    </row>
    <row r="402" spans="2:6" s="8" customFormat="1" ht="14.25" customHeight="1">
      <c r="B402" s="636"/>
      <c r="C402" s="95">
        <v>517102522</v>
      </c>
      <c r="D402" s="96" t="s">
        <v>211</v>
      </c>
      <c r="E402" s="94">
        <v>121.46575010256001</v>
      </c>
      <c r="F402" s="125">
        <f>E402*(100-$F$5)/100</f>
        <v>121.46575010256001</v>
      </c>
    </row>
    <row r="403" spans="2:6" s="8" customFormat="1" ht="14.25" customHeight="1">
      <c r="B403" s="636"/>
      <c r="C403" s="95">
        <v>517103120</v>
      </c>
      <c r="D403" s="96" t="s">
        <v>450</v>
      </c>
      <c r="E403" s="94">
        <v>255.91086000000001</v>
      </c>
      <c r="F403" s="125">
        <f t="shared" si="16"/>
        <v>255.91086000000004</v>
      </c>
    </row>
    <row r="404" spans="2:6" s="8" customFormat="1" ht="14.25" customHeight="1">
      <c r="B404" s="636"/>
      <c r="C404" s="95">
        <v>517103122</v>
      </c>
      <c r="D404" s="96" t="s">
        <v>392</v>
      </c>
      <c r="E404" s="94">
        <v>358.27495760880009</v>
      </c>
      <c r="F404" s="125">
        <f t="shared" si="16"/>
        <v>358.27495760880009</v>
      </c>
    </row>
    <row r="405" spans="2:6" s="8" customFormat="1" ht="14.25" customHeight="1">
      <c r="B405" s="636"/>
      <c r="C405" s="103">
        <v>517103125</v>
      </c>
      <c r="D405" s="104" t="s">
        <v>210</v>
      </c>
      <c r="E405" s="123">
        <v>339.53214925872004</v>
      </c>
      <c r="F405" s="124">
        <f t="shared" si="16"/>
        <v>339.53214925872004</v>
      </c>
    </row>
    <row r="406" spans="2:6" s="8" customFormat="1" ht="14.25" customHeight="1">
      <c r="B406" s="636"/>
      <c r="C406" s="95">
        <v>517064031</v>
      </c>
      <c r="D406" s="96" t="s">
        <v>506</v>
      </c>
      <c r="E406" s="94">
        <v>514.43369967168019</v>
      </c>
      <c r="F406" s="125">
        <f t="shared" si="16"/>
        <v>514.43369967168019</v>
      </c>
    </row>
    <row r="407" spans="2:6" s="8" customFormat="1" ht="14.25" customHeight="1" thickBot="1">
      <c r="B407" s="637"/>
      <c r="C407" s="110"/>
      <c r="D407" s="111"/>
      <c r="E407" s="639"/>
      <c r="F407" s="640"/>
    </row>
    <row r="408" spans="2:6" s="8" customFormat="1" ht="9.9499999999999993" customHeight="1" thickBot="1">
      <c r="B408" s="641"/>
      <c r="C408" s="27"/>
      <c r="D408" s="107"/>
      <c r="E408" s="585"/>
      <c r="F408" s="643"/>
    </row>
    <row r="409" spans="2:6" s="8" customFormat="1" ht="14.25" customHeight="1">
      <c r="B409" s="644"/>
      <c r="C409" s="99"/>
      <c r="D409" s="100"/>
      <c r="E409" s="646"/>
      <c r="F409" s="647"/>
    </row>
    <row r="410" spans="2:6" s="8" customFormat="1" ht="14.25" customHeight="1">
      <c r="B410" s="463"/>
      <c r="C410" s="103">
        <v>55000012</v>
      </c>
      <c r="D410" s="104">
        <v>12</v>
      </c>
      <c r="E410" s="123">
        <v>0.13656933646975988</v>
      </c>
      <c r="F410" s="124">
        <f t="shared" ref="F410:F416" si="17">E410*(100-$F$5)/100</f>
        <v>0.13656933646975988</v>
      </c>
    </row>
    <row r="411" spans="2:6" s="8" customFormat="1" ht="14.25" customHeight="1">
      <c r="B411" s="648" t="s">
        <v>2144</v>
      </c>
      <c r="C411" s="95">
        <v>55000016</v>
      </c>
      <c r="D411" s="96">
        <v>16</v>
      </c>
      <c r="E411" s="94">
        <v>0.18209244862634649</v>
      </c>
      <c r="F411" s="125">
        <f t="shared" si="17"/>
        <v>0.18209244862634649</v>
      </c>
    </row>
    <row r="412" spans="2:6" s="8" customFormat="1" ht="14.25" customHeight="1">
      <c r="B412" s="2" t="s">
        <v>1609</v>
      </c>
      <c r="C412" s="95">
        <v>55000020</v>
      </c>
      <c r="D412" s="96">
        <v>20</v>
      </c>
      <c r="E412" s="94">
        <v>0.5766260873167639</v>
      </c>
      <c r="F412" s="125">
        <f t="shared" si="17"/>
        <v>0.5766260873167639</v>
      </c>
    </row>
    <row r="413" spans="2:6" s="8" customFormat="1" ht="14.25" customHeight="1">
      <c r="B413" s="65"/>
      <c r="C413" s="95">
        <v>55000025</v>
      </c>
      <c r="D413" s="96">
        <v>25</v>
      </c>
      <c r="E413" s="94">
        <v>0.60697482875448838</v>
      </c>
      <c r="F413" s="125">
        <f t="shared" si="17"/>
        <v>0.60697482875448838</v>
      </c>
    </row>
    <row r="414" spans="2:6" s="8" customFormat="1" ht="14.25" customHeight="1">
      <c r="B414" s="1"/>
      <c r="C414" s="95">
        <v>55000032</v>
      </c>
      <c r="D414" s="96">
        <v>32</v>
      </c>
      <c r="E414" s="94">
        <v>0.81941601881855952</v>
      </c>
      <c r="F414" s="125">
        <f t="shared" si="17"/>
        <v>0.81941601881855941</v>
      </c>
    </row>
    <row r="415" spans="2:6" s="8" customFormat="1" ht="14.25" customHeight="1">
      <c r="B415" s="636"/>
      <c r="C415" s="95">
        <v>55000040</v>
      </c>
      <c r="D415" s="96">
        <v>40</v>
      </c>
      <c r="E415" s="94">
        <v>0.94081098456945689</v>
      </c>
      <c r="F415" s="125">
        <f t="shared" si="17"/>
        <v>0.94081098456945678</v>
      </c>
    </row>
    <row r="416" spans="2:6" s="8" customFormat="1" ht="14.25" customHeight="1">
      <c r="B416" s="636"/>
      <c r="C416" s="95">
        <v>55000050</v>
      </c>
      <c r="D416" s="96">
        <v>50</v>
      </c>
      <c r="E416" s="94">
        <v>1.1836009160712522</v>
      </c>
      <c r="F416" s="125">
        <f t="shared" si="17"/>
        <v>1.1836009160712522</v>
      </c>
    </row>
    <row r="417" spans="2:6" s="8" customFormat="1" ht="14.25" customHeight="1">
      <c r="B417" s="636"/>
      <c r="C417" s="126">
        <v>55000063</v>
      </c>
      <c r="D417" s="127">
        <v>63</v>
      </c>
      <c r="E417" s="792" t="s">
        <v>1438</v>
      </c>
      <c r="F417" s="780" t="s">
        <v>1438</v>
      </c>
    </row>
    <row r="418" spans="2:6" s="8" customFormat="1" ht="14.25" customHeight="1">
      <c r="B418" s="636"/>
      <c r="C418" s="126">
        <v>55000075</v>
      </c>
      <c r="D418" s="127">
        <v>75</v>
      </c>
      <c r="E418" s="792" t="s">
        <v>1438</v>
      </c>
      <c r="F418" s="780" t="s">
        <v>1438</v>
      </c>
    </row>
    <row r="419" spans="2:6" s="8" customFormat="1" ht="14.25" customHeight="1">
      <c r="B419" s="636"/>
      <c r="C419" s="126">
        <v>55000090</v>
      </c>
      <c r="D419" s="127">
        <v>90</v>
      </c>
      <c r="E419" s="792" t="s">
        <v>1438</v>
      </c>
      <c r="F419" s="780" t="s">
        <v>1438</v>
      </c>
    </row>
    <row r="420" spans="2:6" s="8" customFormat="1" ht="14.25" customHeight="1">
      <c r="B420" s="636"/>
      <c r="C420" s="126">
        <v>55000110</v>
      </c>
      <c r="D420" s="127">
        <v>110</v>
      </c>
      <c r="E420" s="792" t="s">
        <v>1438</v>
      </c>
      <c r="F420" s="780" t="s">
        <v>1438</v>
      </c>
    </row>
    <row r="421" spans="2:6" s="8" customFormat="1" ht="14.25" customHeight="1" thickBot="1">
      <c r="B421" s="637"/>
      <c r="C421" s="110"/>
      <c r="D421" s="111"/>
      <c r="E421" s="639"/>
      <c r="F421" s="640"/>
    </row>
    <row r="422" spans="2:6" s="8" customFormat="1" ht="9.9499999999999993" customHeight="1" thickBot="1">
      <c r="B422" s="641"/>
      <c r="C422" s="27"/>
      <c r="D422" s="107"/>
      <c r="E422" s="585"/>
      <c r="F422" s="643"/>
    </row>
    <row r="423" spans="2:6" s="8" customFormat="1" ht="14.25" customHeight="1">
      <c r="B423" s="186"/>
      <c r="C423" s="212"/>
      <c r="D423" s="213"/>
      <c r="E423" s="518"/>
      <c r="F423" s="519"/>
    </row>
    <row r="424" spans="2:6" s="8" customFormat="1" ht="14.25" customHeight="1">
      <c r="B424" s="550" t="s">
        <v>2145</v>
      </c>
      <c r="C424" s="188">
        <v>55100016</v>
      </c>
      <c r="D424" s="189">
        <v>16</v>
      </c>
      <c r="E424" s="258">
        <v>1.1199600000000001</v>
      </c>
      <c r="F424" s="259">
        <f>E424*(100-$F$5)/100</f>
        <v>1.1199600000000001</v>
      </c>
    </row>
    <row r="425" spans="2:6" s="8" customFormat="1" ht="14.25" customHeight="1">
      <c r="B425" s="197"/>
      <c r="C425" s="193">
        <v>55100020</v>
      </c>
      <c r="D425" s="194">
        <v>20</v>
      </c>
      <c r="E425" s="260">
        <v>1.2207564000000002</v>
      </c>
      <c r="F425" s="261">
        <f t="shared" ref="F425:F427" si="18">E425*(100-$F$5)/100</f>
        <v>1.2207564000000002</v>
      </c>
    </row>
    <row r="426" spans="2:6" s="8" customFormat="1" ht="14.25" customHeight="1">
      <c r="B426" s="197"/>
      <c r="C426" s="193">
        <v>55100025</v>
      </c>
      <c r="D426" s="194">
        <v>25</v>
      </c>
      <c r="E426" s="260">
        <v>1.3775508000000001</v>
      </c>
      <c r="F426" s="261">
        <f t="shared" si="18"/>
        <v>1.3775508000000003</v>
      </c>
    </row>
    <row r="427" spans="2:6" s="8" customFormat="1" ht="14.25" customHeight="1">
      <c r="B427" s="197"/>
      <c r="C427" s="193">
        <v>55100032</v>
      </c>
      <c r="D427" s="194">
        <v>32</v>
      </c>
      <c r="E427" s="260">
        <v>1.7695368000000002</v>
      </c>
      <c r="F427" s="261">
        <f t="shared" si="18"/>
        <v>1.7695368000000002</v>
      </c>
    </row>
    <row r="428" spans="2:6" s="8" customFormat="1" ht="14.25" customHeight="1">
      <c r="B428" s="197"/>
      <c r="C428" s="217"/>
      <c r="D428" s="218"/>
      <c r="E428" s="338"/>
      <c r="F428" s="303"/>
    </row>
    <row r="429" spans="2:6" s="8" customFormat="1" ht="14.25" customHeight="1">
      <c r="B429" s="197"/>
      <c r="C429" s="217"/>
      <c r="D429" s="218"/>
      <c r="E429" s="338"/>
      <c r="F429" s="303"/>
    </row>
    <row r="430" spans="2:6" s="8" customFormat="1" ht="14.25" customHeight="1">
      <c r="B430" s="550" t="s">
        <v>2146</v>
      </c>
      <c r="C430" s="188">
        <v>55100040</v>
      </c>
      <c r="D430" s="189">
        <v>40</v>
      </c>
      <c r="E430" s="258">
        <v>2.2511196</v>
      </c>
      <c r="F430" s="259">
        <f>E430*(100-$F$5)/100</f>
        <v>2.2511196</v>
      </c>
    </row>
    <row r="431" spans="2:6" s="8" customFormat="1" ht="14.25" customHeight="1">
      <c r="B431" s="197"/>
      <c r="C431" s="193">
        <v>55100050</v>
      </c>
      <c r="D431" s="194">
        <v>50</v>
      </c>
      <c r="E431" s="260">
        <v>2.6991036000000004</v>
      </c>
      <c r="F431" s="261">
        <f t="shared" ref="F431:F435" si="19">E431*(100-$F$5)/100</f>
        <v>2.6991036000000004</v>
      </c>
    </row>
    <row r="432" spans="2:6" s="8" customFormat="1" ht="14.25" customHeight="1">
      <c r="B432" s="197"/>
      <c r="C432" s="193">
        <v>55100063</v>
      </c>
      <c r="D432" s="194">
        <v>63</v>
      </c>
      <c r="E432" s="260">
        <v>3.6622692000000003</v>
      </c>
      <c r="F432" s="261">
        <f t="shared" si="19"/>
        <v>3.6622691999999999</v>
      </c>
    </row>
    <row r="433" spans="2:6" s="8" customFormat="1" ht="14.25" customHeight="1">
      <c r="B433" s="197"/>
      <c r="C433" s="193">
        <v>55100075</v>
      </c>
      <c r="D433" s="194">
        <v>75</v>
      </c>
      <c r="E433" s="260">
        <v>6.3501732000000013</v>
      </c>
      <c r="F433" s="261">
        <f t="shared" si="19"/>
        <v>6.3501732000000013</v>
      </c>
    </row>
    <row r="434" spans="2:6" s="8" customFormat="1" ht="14.25" customHeight="1">
      <c r="B434" s="197"/>
      <c r="C434" s="193">
        <v>55100090</v>
      </c>
      <c r="D434" s="194">
        <v>90</v>
      </c>
      <c r="E434" s="260">
        <v>7.2797400000000003</v>
      </c>
      <c r="F434" s="261">
        <f t="shared" si="19"/>
        <v>7.2797400000000003</v>
      </c>
    </row>
    <row r="435" spans="2:6" s="8" customFormat="1" ht="14.25" customHeight="1">
      <c r="B435" s="197"/>
      <c r="C435" s="193">
        <v>55100110</v>
      </c>
      <c r="D435" s="194">
        <v>110</v>
      </c>
      <c r="E435" s="260">
        <v>8.4444984000000005</v>
      </c>
      <c r="F435" s="261">
        <f t="shared" si="19"/>
        <v>8.4444984000000005</v>
      </c>
    </row>
    <row r="436" spans="2:6" s="8" customFormat="1" ht="14.25" customHeight="1" thickBot="1">
      <c r="B436" s="223"/>
      <c r="C436" s="224"/>
      <c r="D436" s="225"/>
      <c r="E436" s="341"/>
      <c r="F436" s="298"/>
    </row>
    <row r="437" spans="2:6" s="8" customFormat="1" ht="9.9499999999999993" customHeight="1" thickBot="1">
      <c r="B437" s="641"/>
      <c r="C437" s="27"/>
      <c r="D437" s="107"/>
      <c r="E437" s="585"/>
      <c r="F437" s="643"/>
    </row>
    <row r="438" spans="2:6" s="8" customFormat="1" ht="14.25" customHeight="1">
      <c r="B438" s="644"/>
      <c r="C438" s="99"/>
      <c r="D438" s="100"/>
      <c r="E438" s="646"/>
      <c r="F438" s="647"/>
    </row>
    <row r="439" spans="2:6" s="8" customFormat="1" ht="14.25" customHeight="1">
      <c r="B439" s="463"/>
      <c r="C439" s="103">
        <v>57116020</v>
      </c>
      <c r="D439" s="104">
        <v>20</v>
      </c>
      <c r="E439" s="123">
        <v>2.2956023741874847</v>
      </c>
      <c r="F439" s="259">
        <f>E439*(100-$F$5)/100</f>
        <v>2.2956023741874847</v>
      </c>
    </row>
    <row r="440" spans="2:6" s="8" customFormat="1" ht="14.25" customHeight="1">
      <c r="B440" s="648" t="s">
        <v>1476</v>
      </c>
      <c r="C440" s="95">
        <v>57116025</v>
      </c>
      <c r="D440" s="96">
        <v>25</v>
      </c>
      <c r="E440" s="94">
        <v>2.4829984863660552</v>
      </c>
      <c r="F440" s="125">
        <f t="shared" ref="F440:F454" si="20">E440*(100-$F$5)/100</f>
        <v>2.4829984863660552</v>
      </c>
    </row>
    <row r="441" spans="2:6" s="8" customFormat="1" ht="14.25" customHeight="1">
      <c r="B441" s="463"/>
      <c r="C441" s="95">
        <v>57116032</v>
      </c>
      <c r="D441" s="96">
        <v>32</v>
      </c>
      <c r="E441" s="94">
        <v>2.7016272839077202</v>
      </c>
      <c r="F441" s="125">
        <f t="shared" si="20"/>
        <v>2.7016272839077202</v>
      </c>
    </row>
    <row r="442" spans="2:6" s="8" customFormat="1" ht="14.25" customHeight="1">
      <c r="B442" s="463"/>
      <c r="C442" s="95">
        <v>57116040</v>
      </c>
      <c r="D442" s="96">
        <v>40</v>
      </c>
      <c r="E442" s="94">
        <v>3.451211732622002</v>
      </c>
      <c r="F442" s="125">
        <f t="shared" si="20"/>
        <v>3.451211732622002</v>
      </c>
    </row>
    <row r="443" spans="2:6" s="8" customFormat="1" ht="14.25" customHeight="1">
      <c r="B443" s="463"/>
      <c r="C443" s="95">
        <v>57116050</v>
      </c>
      <c r="D443" s="96">
        <v>50</v>
      </c>
      <c r="E443" s="94">
        <v>3.1701175643541468</v>
      </c>
      <c r="F443" s="125">
        <f t="shared" si="20"/>
        <v>3.1701175643541468</v>
      </c>
    </row>
    <row r="444" spans="2:6" s="8" customFormat="1" ht="14.25" customHeight="1">
      <c r="B444" s="463"/>
      <c r="C444" s="95">
        <v>57116063</v>
      </c>
      <c r="D444" s="96">
        <v>63</v>
      </c>
      <c r="E444" s="94">
        <v>4.0134000691577114</v>
      </c>
      <c r="F444" s="125">
        <f t="shared" si="20"/>
        <v>4.0134000691577114</v>
      </c>
    </row>
    <row r="445" spans="2:6" s="8" customFormat="1" ht="14.25" customHeight="1">
      <c r="B445" s="65"/>
      <c r="C445" s="95">
        <v>57116075</v>
      </c>
      <c r="D445" s="96">
        <v>75</v>
      </c>
      <c r="E445" s="94">
        <v>5.6218833653571068</v>
      </c>
      <c r="F445" s="125">
        <f t="shared" si="20"/>
        <v>5.6218833653571076</v>
      </c>
    </row>
    <row r="446" spans="2:6" s="8" customFormat="1" ht="14.25" customHeight="1">
      <c r="B446" s="1"/>
      <c r="C446" s="95">
        <v>57116090</v>
      </c>
      <c r="D446" s="96">
        <v>90</v>
      </c>
      <c r="E446" s="94">
        <v>8.5265231041249425</v>
      </c>
      <c r="F446" s="125">
        <f t="shared" si="20"/>
        <v>8.5265231041249425</v>
      </c>
    </row>
    <row r="447" spans="2:6" s="8" customFormat="1" ht="14.25" customHeight="1">
      <c r="B447" s="636"/>
      <c r="C447" s="95">
        <v>57116110</v>
      </c>
      <c r="D447" s="96">
        <v>110</v>
      </c>
      <c r="E447" s="94">
        <v>10.6815783941785</v>
      </c>
      <c r="F447" s="125">
        <f t="shared" si="20"/>
        <v>10.6815783941785</v>
      </c>
    </row>
    <row r="448" spans="2:6" s="8" customFormat="1" ht="14.25" customHeight="1">
      <c r="B448" s="648"/>
      <c r="C448" s="95">
        <v>57116125</v>
      </c>
      <c r="D448" s="96">
        <v>125</v>
      </c>
      <c r="E448" s="94">
        <v>14.039092070711217</v>
      </c>
      <c r="F448" s="125">
        <f t="shared" si="20"/>
        <v>14.039092070711217</v>
      </c>
    </row>
    <row r="449" spans="2:6" s="8" customFormat="1" ht="14.25" customHeight="1">
      <c r="B449" s="2"/>
      <c r="C449" s="95">
        <v>57116140</v>
      </c>
      <c r="D449" s="96">
        <v>140</v>
      </c>
      <c r="E449" s="94">
        <v>20.816584794502837</v>
      </c>
      <c r="F449" s="125">
        <f t="shared" si="20"/>
        <v>20.816584794502837</v>
      </c>
    </row>
    <row r="450" spans="2:6" s="8" customFormat="1" ht="14.25" customHeight="1">
      <c r="B450" s="636"/>
      <c r="C450" s="95">
        <v>57116160</v>
      </c>
      <c r="D450" s="96">
        <v>160</v>
      </c>
      <c r="E450" s="94">
        <v>25.938745194050419</v>
      </c>
      <c r="F450" s="125">
        <f t="shared" si="20"/>
        <v>25.938745194050419</v>
      </c>
    </row>
    <row r="451" spans="2:6" s="8" customFormat="1" ht="14.25" customHeight="1">
      <c r="B451" s="636"/>
      <c r="C451" s="95">
        <v>57110200</v>
      </c>
      <c r="D451" s="96">
        <v>200</v>
      </c>
      <c r="E451" s="94">
        <v>52.720772892904407</v>
      </c>
      <c r="F451" s="125">
        <f t="shared" si="20"/>
        <v>52.720772892904407</v>
      </c>
    </row>
    <row r="452" spans="2:6" s="8" customFormat="1" ht="14.25" customHeight="1">
      <c r="B452" s="636"/>
      <c r="C452" s="95">
        <v>57110225</v>
      </c>
      <c r="D452" s="96">
        <v>225</v>
      </c>
      <c r="E452" s="94">
        <v>73.022018378916172</v>
      </c>
      <c r="F452" s="125">
        <f t="shared" si="20"/>
        <v>73.022018378916172</v>
      </c>
    </row>
    <row r="453" spans="2:6" s="8" customFormat="1" ht="14.25" customHeight="1">
      <c r="B453" s="636"/>
      <c r="C453" s="95">
        <v>57110250</v>
      </c>
      <c r="D453" s="96">
        <v>250</v>
      </c>
      <c r="E453" s="94">
        <v>155.72374338075198</v>
      </c>
      <c r="F453" s="125">
        <f t="shared" si="20"/>
        <v>155.72374338075198</v>
      </c>
    </row>
    <row r="454" spans="2:6" s="8" customFormat="1" ht="14.25" customHeight="1">
      <c r="B454" s="636"/>
      <c r="C454" s="95">
        <v>57110315</v>
      </c>
      <c r="D454" s="96">
        <v>315</v>
      </c>
      <c r="E454" s="94">
        <v>257.31083239920008</v>
      </c>
      <c r="F454" s="125">
        <f t="shared" si="20"/>
        <v>257.31083239920008</v>
      </c>
    </row>
    <row r="455" spans="2:6" s="8" customFormat="1" ht="14.25" customHeight="1">
      <c r="B455" s="636"/>
      <c r="C455" s="126">
        <v>57106400</v>
      </c>
      <c r="D455" s="127">
        <v>400</v>
      </c>
      <c r="E455" s="792" t="s">
        <v>1438</v>
      </c>
      <c r="F455" s="780" t="s">
        <v>1438</v>
      </c>
    </row>
    <row r="456" spans="2:6" s="8" customFormat="1" ht="14.25" customHeight="1" thickBot="1">
      <c r="B456" s="637"/>
      <c r="C456" s="110"/>
      <c r="D456" s="111"/>
      <c r="E456" s="761"/>
      <c r="F456" s="640"/>
    </row>
    <row r="457" spans="2:6" s="8" customFormat="1" ht="9.9499999999999993" customHeight="1" thickBot="1">
      <c r="B457" s="641"/>
      <c r="C457" s="27"/>
      <c r="D457" s="107"/>
      <c r="E457" s="643"/>
      <c r="F457" s="643"/>
    </row>
    <row r="458" spans="2:6" s="8" customFormat="1" ht="14.25" customHeight="1">
      <c r="B458" s="644"/>
      <c r="C458" s="99"/>
      <c r="D458" s="100"/>
      <c r="E458" s="763"/>
      <c r="F458" s="647"/>
    </row>
    <row r="459" spans="2:6" s="8" customFormat="1" ht="14.25" customHeight="1">
      <c r="B459" s="463"/>
      <c r="C459" s="95">
        <v>57816020</v>
      </c>
      <c r="D459" s="96">
        <v>20</v>
      </c>
      <c r="E459" s="94">
        <v>5.3876382251338919</v>
      </c>
      <c r="F459" s="259">
        <f>E459*(100-$F$5)/100</f>
        <v>5.3876382251338919</v>
      </c>
    </row>
    <row r="460" spans="2:6" s="8" customFormat="1" ht="14.25" customHeight="1">
      <c r="B460" s="648" t="s">
        <v>2147</v>
      </c>
      <c r="C460" s="95">
        <v>57816025</v>
      </c>
      <c r="D460" s="96">
        <v>25</v>
      </c>
      <c r="E460" s="94">
        <v>6.2153043872559133</v>
      </c>
      <c r="F460" s="125">
        <f t="shared" ref="F460" si="21">E460*(100-$F$5)/100</f>
        <v>6.2153043872559133</v>
      </c>
    </row>
    <row r="461" spans="2:6" s="8" customFormat="1" ht="14.25" customHeight="1">
      <c r="B461" s="463"/>
      <c r="C461" s="95">
        <v>57816032</v>
      </c>
      <c r="D461" s="96">
        <v>32</v>
      </c>
      <c r="E461" s="94">
        <v>6.902423465244004</v>
      </c>
      <c r="F461" s="125">
        <f t="shared" ref="F461:F477" si="22">E461*(100-$F$5)/100</f>
        <v>6.902423465244004</v>
      </c>
    </row>
    <row r="462" spans="2:6" s="8" customFormat="1" ht="14.25" customHeight="1">
      <c r="B462" s="463"/>
      <c r="C462" s="95">
        <v>57816040</v>
      </c>
      <c r="D462" s="96">
        <v>40</v>
      </c>
      <c r="E462" s="94">
        <v>8.0111837956338761</v>
      </c>
      <c r="F462" s="125">
        <f t="shared" si="22"/>
        <v>8.0111837956338761</v>
      </c>
    </row>
    <row r="463" spans="2:6" s="8" customFormat="1" ht="14.25" customHeight="1">
      <c r="B463" s="463"/>
      <c r="C463" s="95">
        <v>57816050</v>
      </c>
      <c r="D463" s="96">
        <v>50</v>
      </c>
      <c r="E463" s="94">
        <v>6.8399580945178124</v>
      </c>
      <c r="F463" s="125">
        <f t="shared" si="22"/>
        <v>6.8399580945178124</v>
      </c>
    </row>
    <row r="464" spans="2:6" s="8" customFormat="1" ht="14.25" customHeight="1">
      <c r="B464" s="463"/>
      <c r="C464" s="95">
        <v>57816063</v>
      </c>
      <c r="D464" s="96">
        <v>63</v>
      </c>
      <c r="E464" s="94">
        <v>7.6676242566398303</v>
      </c>
      <c r="F464" s="125">
        <f t="shared" si="22"/>
        <v>7.6676242566398294</v>
      </c>
    </row>
    <row r="465" spans="2:6" s="8" customFormat="1" ht="14.25" customHeight="1">
      <c r="B465" s="65"/>
      <c r="C465" s="95">
        <v>57816075</v>
      </c>
      <c r="D465" s="96">
        <v>75</v>
      </c>
      <c r="E465" s="94">
        <v>10.072541029598147</v>
      </c>
      <c r="F465" s="125">
        <f t="shared" si="22"/>
        <v>10.072541029598147</v>
      </c>
    </row>
    <row r="466" spans="2:6" s="8" customFormat="1" ht="14.25" customHeight="1">
      <c r="B466" s="1"/>
      <c r="C466" s="95">
        <v>57816090</v>
      </c>
      <c r="D466" s="96">
        <v>90</v>
      </c>
      <c r="E466" s="94">
        <v>10.74404376490469</v>
      </c>
      <c r="F466" s="125">
        <f t="shared" si="22"/>
        <v>10.74404376490469</v>
      </c>
    </row>
    <row r="467" spans="2:6" s="8" customFormat="1" ht="14.25" customHeight="1">
      <c r="B467" s="636"/>
      <c r="C467" s="95">
        <v>57816110</v>
      </c>
      <c r="D467" s="96">
        <v>110</v>
      </c>
      <c r="E467" s="94">
        <v>16.225380046127871</v>
      </c>
      <c r="F467" s="125">
        <f t="shared" si="22"/>
        <v>16.225380046127871</v>
      </c>
    </row>
    <row r="468" spans="2:6" s="8" customFormat="1" ht="14.25" customHeight="1">
      <c r="B468" s="636"/>
      <c r="C468" s="95">
        <v>57816125</v>
      </c>
      <c r="D468" s="96">
        <v>125</v>
      </c>
      <c r="E468" s="94">
        <v>23.346432308913538</v>
      </c>
      <c r="F468" s="125">
        <f t="shared" si="22"/>
        <v>23.346432308913542</v>
      </c>
    </row>
    <row r="469" spans="2:6" s="8" customFormat="1" ht="14.25" customHeight="1">
      <c r="B469" s="636"/>
      <c r="C469" s="95">
        <v>57816140</v>
      </c>
      <c r="D469" s="96">
        <v>140</v>
      </c>
      <c r="E469" s="94">
        <v>26.563398901312322</v>
      </c>
      <c r="F469" s="125">
        <f t="shared" si="22"/>
        <v>26.563398901312322</v>
      </c>
    </row>
    <row r="470" spans="2:6" s="8" customFormat="1" ht="14.25" customHeight="1">
      <c r="B470" s="636"/>
      <c r="C470" s="759">
        <v>57816125140</v>
      </c>
      <c r="D470" s="96" t="s">
        <v>2098</v>
      </c>
      <c r="E470" s="94">
        <v>27.035834400000002</v>
      </c>
      <c r="F470" s="125">
        <f t="shared" si="22"/>
        <v>27.035834400000002</v>
      </c>
    </row>
    <row r="471" spans="2:6" s="8" customFormat="1" ht="14.25" customHeight="1">
      <c r="B471" s="636"/>
      <c r="C471" s="759">
        <v>57816160</v>
      </c>
      <c r="D471" s="96">
        <v>160</v>
      </c>
      <c r="E471" s="94">
        <v>32.029118839853957</v>
      </c>
      <c r="F471" s="125">
        <f t="shared" si="22"/>
        <v>32.029118839853957</v>
      </c>
    </row>
    <row r="472" spans="2:6" s="8" customFormat="1" ht="14.25" customHeight="1">
      <c r="B472" s="636"/>
      <c r="C472" s="759">
        <v>57810200</v>
      </c>
      <c r="D472" s="96">
        <v>200</v>
      </c>
      <c r="E472" s="94">
        <v>43.007407744981862</v>
      </c>
      <c r="F472" s="125">
        <f t="shared" si="22"/>
        <v>43.007407744981862</v>
      </c>
    </row>
    <row r="473" spans="2:6" s="8" customFormat="1" ht="14.25" customHeight="1">
      <c r="B473" s="636"/>
      <c r="C473" s="759">
        <v>57810225</v>
      </c>
      <c r="D473" s="96">
        <v>225</v>
      </c>
      <c r="E473" s="94">
        <v>56.140751940163334</v>
      </c>
      <c r="F473" s="125">
        <f t="shared" si="22"/>
        <v>56.140751940163334</v>
      </c>
    </row>
    <row r="474" spans="2:6" s="8" customFormat="1" ht="14.25" customHeight="1">
      <c r="B474" s="636"/>
      <c r="C474" s="759">
        <v>57810200225</v>
      </c>
      <c r="D474" s="96" t="s">
        <v>2099</v>
      </c>
      <c r="E474" s="94">
        <v>54.799642800000001</v>
      </c>
      <c r="F474" s="125">
        <f t="shared" si="22"/>
        <v>54.799642800000001</v>
      </c>
    </row>
    <row r="475" spans="2:6" s="8" customFormat="1" ht="14.25" customHeight="1">
      <c r="B475" s="636"/>
      <c r="C475" s="95">
        <v>57810250</v>
      </c>
      <c r="D475" s="96">
        <v>250</v>
      </c>
      <c r="E475" s="94">
        <v>143.62367040000001</v>
      </c>
      <c r="F475" s="125">
        <f t="shared" si="22"/>
        <v>143.62367040000001</v>
      </c>
    </row>
    <row r="476" spans="2:6" s="8" customFormat="1" ht="14.25" customHeight="1">
      <c r="B476" s="636"/>
      <c r="C476" s="126">
        <v>57810280</v>
      </c>
      <c r="D476" s="127">
        <v>280</v>
      </c>
      <c r="E476" s="792" t="s">
        <v>1438</v>
      </c>
      <c r="F476" s="780" t="s">
        <v>1438</v>
      </c>
    </row>
    <row r="477" spans="2:6" s="8" customFormat="1" ht="14.25" customHeight="1">
      <c r="B477" s="636"/>
      <c r="C477" s="95">
        <v>57810315</v>
      </c>
      <c r="D477" s="96">
        <v>315</v>
      </c>
      <c r="E477" s="94">
        <v>225.14555880000003</v>
      </c>
      <c r="F477" s="125">
        <f t="shared" si="22"/>
        <v>225.14555880000003</v>
      </c>
    </row>
    <row r="478" spans="2:6" s="8" customFormat="1" ht="14.25" customHeight="1">
      <c r="B478" s="636"/>
      <c r="C478" s="126">
        <v>57806400</v>
      </c>
      <c r="D478" s="127">
        <v>400</v>
      </c>
      <c r="E478" s="792" t="s">
        <v>1438</v>
      </c>
      <c r="F478" s="780" t="s">
        <v>1438</v>
      </c>
    </row>
    <row r="479" spans="2:6" s="8" customFormat="1" ht="14.25" customHeight="1" thickBot="1">
      <c r="B479" s="637"/>
      <c r="C479" s="110"/>
      <c r="D479" s="111"/>
      <c r="E479" s="761"/>
      <c r="F479" s="640"/>
    </row>
    <row r="480" spans="2:6" s="8" customFormat="1" ht="9.9499999999999993" customHeight="1" thickBot="1">
      <c r="B480" s="641"/>
      <c r="C480" s="27"/>
      <c r="D480" s="107"/>
      <c r="E480" s="643"/>
      <c r="F480" s="643"/>
    </row>
    <row r="481" spans="2:6" s="8" customFormat="1" ht="14.25" customHeight="1">
      <c r="B481" s="186"/>
      <c r="C481" s="212"/>
      <c r="D481" s="213"/>
      <c r="E481" s="516"/>
      <c r="F481" s="519"/>
    </row>
    <row r="482" spans="2:6" s="8" customFormat="1" ht="14.25" customHeight="1">
      <c r="B482" s="197"/>
      <c r="C482" s="193">
        <v>50113050</v>
      </c>
      <c r="D482" s="194">
        <v>50</v>
      </c>
      <c r="E482" s="260">
        <v>15.836234400000002</v>
      </c>
      <c r="F482" s="125">
        <f t="shared" ref="F482:F492" si="23">E482*(100-$F$5)/100</f>
        <v>15.836234400000002</v>
      </c>
    </row>
    <row r="483" spans="2:6" s="8" customFormat="1" ht="14.25" customHeight="1">
      <c r="B483" s="648" t="s">
        <v>2148</v>
      </c>
      <c r="C483" s="193">
        <v>50113063</v>
      </c>
      <c r="D483" s="194">
        <v>63</v>
      </c>
      <c r="E483" s="260">
        <v>17.392978800000002</v>
      </c>
      <c r="F483" s="125">
        <f t="shared" si="23"/>
        <v>17.392978800000002</v>
      </c>
    </row>
    <row r="484" spans="2:6" s="8" customFormat="1" ht="14.25" customHeight="1">
      <c r="B484" s="197"/>
      <c r="C484" s="193">
        <v>50113075</v>
      </c>
      <c r="D484" s="194">
        <v>75</v>
      </c>
      <c r="E484" s="260">
        <v>21.245641200000001</v>
      </c>
      <c r="F484" s="125">
        <f t="shared" si="23"/>
        <v>21.245641200000001</v>
      </c>
    </row>
    <row r="485" spans="2:6" s="8" customFormat="1" ht="14.25" customHeight="1">
      <c r="B485" s="187"/>
      <c r="C485" s="193">
        <v>50113090</v>
      </c>
      <c r="D485" s="194">
        <v>90</v>
      </c>
      <c r="E485" s="260">
        <v>21.693625200000003</v>
      </c>
      <c r="F485" s="125">
        <f t="shared" si="23"/>
        <v>21.6936252</v>
      </c>
    </row>
    <row r="486" spans="2:6" s="8" customFormat="1" ht="14.25" customHeight="1">
      <c r="B486" s="197"/>
      <c r="C486" s="193">
        <v>50113110</v>
      </c>
      <c r="D486" s="194">
        <v>110</v>
      </c>
      <c r="E486" s="260">
        <v>33.755594400000007</v>
      </c>
      <c r="F486" s="125">
        <f t="shared" si="23"/>
        <v>33.755594400000007</v>
      </c>
    </row>
    <row r="487" spans="2:6" s="8" customFormat="1" ht="14.25" customHeight="1">
      <c r="B487" s="197"/>
      <c r="C487" s="126">
        <v>50113125</v>
      </c>
      <c r="D487" s="127">
        <v>125</v>
      </c>
      <c r="E487" s="792" t="s">
        <v>1438</v>
      </c>
      <c r="F487" s="780" t="s">
        <v>1438</v>
      </c>
    </row>
    <row r="488" spans="2:6" s="8" customFormat="1" ht="14.25" customHeight="1">
      <c r="B488" s="197"/>
      <c r="C488" s="193">
        <v>50113140</v>
      </c>
      <c r="D488" s="194">
        <v>140</v>
      </c>
      <c r="E488" s="260">
        <v>51.708553200000004</v>
      </c>
      <c r="F488" s="125">
        <f t="shared" si="23"/>
        <v>51.708553200000004</v>
      </c>
    </row>
    <row r="489" spans="2:6" s="8" customFormat="1" ht="14.25" customHeight="1">
      <c r="B489" s="197"/>
      <c r="C489" s="193">
        <v>50113160</v>
      </c>
      <c r="D489" s="194">
        <v>160</v>
      </c>
      <c r="E489" s="260">
        <v>56.322788400000007</v>
      </c>
      <c r="F489" s="125">
        <f t="shared" si="23"/>
        <v>56.322788400000007</v>
      </c>
    </row>
    <row r="490" spans="2:6" s="8" customFormat="1" ht="14.25" customHeight="1">
      <c r="B490" s="197"/>
      <c r="C490" s="193">
        <v>50113200</v>
      </c>
      <c r="D490" s="194">
        <v>200</v>
      </c>
      <c r="E490" s="260">
        <v>81.029105999999999</v>
      </c>
      <c r="F490" s="125">
        <f t="shared" si="23"/>
        <v>81.029105999999999</v>
      </c>
    </row>
    <row r="491" spans="2:6" s="8" customFormat="1" ht="14.25" customHeight="1">
      <c r="B491" s="197"/>
      <c r="C491" s="193">
        <v>50113225</v>
      </c>
      <c r="D491" s="194">
        <v>225</v>
      </c>
      <c r="E491" s="260">
        <v>92.295903600000003</v>
      </c>
      <c r="F491" s="125">
        <f t="shared" si="23"/>
        <v>92.295903600000003</v>
      </c>
    </row>
    <row r="492" spans="2:6" s="8" customFormat="1" ht="14.25" customHeight="1">
      <c r="B492" s="197"/>
      <c r="C492" s="193">
        <v>50113250</v>
      </c>
      <c r="D492" s="194">
        <v>250</v>
      </c>
      <c r="E492" s="260">
        <v>184.55820840000001</v>
      </c>
      <c r="F492" s="125">
        <f t="shared" si="23"/>
        <v>184.55820840000001</v>
      </c>
    </row>
    <row r="493" spans="2:6" s="8" customFormat="1" ht="14.25" customHeight="1">
      <c r="B493" s="197"/>
      <c r="C493" s="126">
        <v>50113280</v>
      </c>
      <c r="D493" s="127">
        <v>280</v>
      </c>
      <c r="E493" s="792" t="s">
        <v>1438</v>
      </c>
      <c r="F493" s="780" t="s">
        <v>1438</v>
      </c>
    </row>
    <row r="494" spans="2:6" s="8" customFormat="1" ht="14.25" customHeight="1">
      <c r="B494" s="197"/>
      <c r="C494" s="193">
        <v>50113315</v>
      </c>
      <c r="D494" s="194">
        <v>315</v>
      </c>
      <c r="E494" s="260">
        <v>248.74311600000001</v>
      </c>
      <c r="F494" s="125">
        <f t="shared" ref="F494:F495" si="24">E494*(100-$F$5)/100</f>
        <v>248.74311600000001</v>
      </c>
    </row>
    <row r="495" spans="2:6" s="8" customFormat="1" ht="14.25" customHeight="1">
      <c r="B495" s="197"/>
      <c r="C495" s="193">
        <v>50113400</v>
      </c>
      <c r="D495" s="194">
        <v>400</v>
      </c>
      <c r="E495" s="260">
        <v>709.80824880000011</v>
      </c>
      <c r="F495" s="125">
        <f t="shared" si="24"/>
        <v>709.80824880000011</v>
      </c>
    </row>
    <row r="496" spans="2:6" s="8" customFormat="1" ht="14.25" customHeight="1" thickBot="1">
      <c r="B496" s="223"/>
      <c r="C496" s="224"/>
      <c r="D496" s="225"/>
      <c r="E496" s="297"/>
      <c r="F496" s="298"/>
    </row>
    <row r="497" spans="2:6" s="8" customFormat="1" ht="9.9499999999999993" customHeight="1" thickBot="1">
      <c r="B497" s="641"/>
      <c r="C497" s="27"/>
      <c r="D497" s="107"/>
      <c r="E497" s="643"/>
      <c r="F497" s="643"/>
    </row>
    <row r="498" spans="2:6" s="8" customFormat="1" ht="14.25" customHeight="1">
      <c r="B498" s="644"/>
      <c r="C498" s="99"/>
      <c r="D498" s="100"/>
      <c r="E498" s="763"/>
      <c r="F498" s="647"/>
    </row>
    <row r="499" spans="2:6" s="8" customFormat="1" ht="14.25" customHeight="1">
      <c r="B499" s="463"/>
      <c r="C499" s="95">
        <v>50616016</v>
      </c>
      <c r="D499" s="96">
        <v>16</v>
      </c>
      <c r="E499" s="94">
        <v>0.86493913097514585</v>
      </c>
      <c r="F499" s="125">
        <f t="shared" ref="F499:F515" si="25">E499*(100-$F$5)/100</f>
        <v>0.86493913097514574</v>
      </c>
    </row>
    <row r="500" spans="2:6" s="8" customFormat="1" ht="14.25" customHeight="1">
      <c r="B500" s="648" t="s">
        <v>2149</v>
      </c>
      <c r="C500" s="95">
        <v>50616020</v>
      </c>
      <c r="D500" s="96">
        <v>20</v>
      </c>
      <c r="E500" s="94">
        <v>0.63732357019221264</v>
      </c>
      <c r="F500" s="125">
        <f t="shared" si="25"/>
        <v>0.63732357019221264</v>
      </c>
    </row>
    <row r="501" spans="2:6" s="8" customFormat="1" ht="14.25" customHeight="1">
      <c r="B501" s="463"/>
      <c r="C501" s="95">
        <v>50616025</v>
      </c>
      <c r="D501" s="96">
        <v>25</v>
      </c>
      <c r="E501" s="94">
        <v>0.74354416522424815</v>
      </c>
      <c r="F501" s="125">
        <f t="shared" si="25"/>
        <v>0.74354416522424815</v>
      </c>
    </row>
    <row r="502" spans="2:6" s="8" customFormat="1" ht="14.25" customHeight="1">
      <c r="B502" s="65"/>
      <c r="C502" s="95">
        <v>50616032</v>
      </c>
      <c r="D502" s="96">
        <v>32</v>
      </c>
      <c r="E502" s="94">
        <v>1.0318572088826305</v>
      </c>
      <c r="F502" s="125">
        <f t="shared" si="25"/>
        <v>1.0318572088826305</v>
      </c>
    </row>
    <row r="503" spans="2:6" s="8" customFormat="1" ht="14.25" customHeight="1">
      <c r="B503" s="1"/>
      <c r="C503" s="95">
        <v>50616040</v>
      </c>
      <c r="D503" s="96">
        <v>40</v>
      </c>
      <c r="E503" s="94">
        <v>1.942319452014363</v>
      </c>
      <c r="F503" s="125">
        <f t="shared" si="25"/>
        <v>1.942319452014363</v>
      </c>
    </row>
    <row r="504" spans="2:6" s="8" customFormat="1" ht="14.25" customHeight="1">
      <c r="B504" s="636"/>
      <c r="C504" s="95">
        <v>50616050</v>
      </c>
      <c r="D504" s="96">
        <v>50</v>
      </c>
      <c r="E504" s="94">
        <v>2.3368530907047802</v>
      </c>
      <c r="F504" s="125">
        <f t="shared" si="25"/>
        <v>2.3368530907047802</v>
      </c>
    </row>
    <row r="505" spans="2:6" s="8" customFormat="1" ht="14.25" customHeight="1">
      <c r="B505" s="636"/>
      <c r="C505" s="95">
        <v>50616063</v>
      </c>
      <c r="D505" s="96">
        <v>63</v>
      </c>
      <c r="E505" s="94">
        <v>3.2473153338365131</v>
      </c>
      <c r="F505" s="125">
        <f t="shared" si="25"/>
        <v>3.2473153338365131</v>
      </c>
    </row>
    <row r="506" spans="2:6" s="8" customFormat="1" ht="14.25" customHeight="1">
      <c r="B506" s="636"/>
      <c r="C506" s="95">
        <v>50616075</v>
      </c>
      <c r="D506" s="96">
        <v>75</v>
      </c>
      <c r="E506" s="94">
        <v>6.1911432532957793</v>
      </c>
      <c r="F506" s="125">
        <f t="shared" si="25"/>
        <v>6.1911432532957793</v>
      </c>
    </row>
    <row r="507" spans="2:6" s="8" customFormat="1" ht="14.25" customHeight="1">
      <c r="B507" s="636"/>
      <c r="C507" s="95">
        <v>50616090</v>
      </c>
      <c r="D507" s="96">
        <v>90</v>
      </c>
      <c r="E507" s="94">
        <v>10.090956528043369</v>
      </c>
      <c r="F507" s="125">
        <f t="shared" si="25"/>
        <v>10.090956528043369</v>
      </c>
    </row>
    <row r="508" spans="2:6" s="8" customFormat="1" ht="14.25" customHeight="1">
      <c r="B508" s="636"/>
      <c r="C508" s="95">
        <v>50616110</v>
      </c>
      <c r="D508" s="96">
        <v>110</v>
      </c>
      <c r="E508" s="94">
        <v>20.409528616869668</v>
      </c>
      <c r="F508" s="125">
        <f t="shared" si="25"/>
        <v>20.409528616869668</v>
      </c>
    </row>
    <row r="509" spans="2:6" s="8" customFormat="1" ht="14.25" customHeight="1">
      <c r="B509" s="636"/>
      <c r="C509" s="95">
        <v>50616125</v>
      </c>
      <c r="D509" s="96">
        <v>125</v>
      </c>
      <c r="E509" s="94">
        <v>28.011888347019639</v>
      </c>
      <c r="F509" s="125">
        <f t="shared" si="25"/>
        <v>28.011888347019639</v>
      </c>
    </row>
    <row r="510" spans="2:6" s="8" customFormat="1" ht="14.25" customHeight="1">
      <c r="B510" s="636"/>
      <c r="C510" s="95">
        <v>50616140</v>
      </c>
      <c r="D510" s="96">
        <v>140</v>
      </c>
      <c r="E510" s="94">
        <v>40.181733663547121</v>
      </c>
      <c r="F510" s="125">
        <f t="shared" si="25"/>
        <v>40.181733663547121</v>
      </c>
    </row>
    <row r="511" spans="2:6" s="8" customFormat="1" ht="14.25" customHeight="1">
      <c r="B511" s="636"/>
      <c r="C511" s="95">
        <v>50616160</v>
      </c>
      <c r="D511" s="96">
        <v>160</v>
      </c>
      <c r="E511" s="94">
        <v>45.447240302992299</v>
      </c>
      <c r="F511" s="125">
        <f t="shared" si="25"/>
        <v>45.447240302992299</v>
      </c>
    </row>
    <row r="512" spans="2:6" s="8" customFormat="1" ht="14.25" customHeight="1">
      <c r="B512" s="636"/>
      <c r="C512" s="95">
        <v>50610200</v>
      </c>
      <c r="D512" s="96">
        <v>200</v>
      </c>
      <c r="E512" s="94">
        <v>56.479007815605144</v>
      </c>
      <c r="F512" s="125">
        <f t="shared" si="25"/>
        <v>56.479007815605144</v>
      </c>
    </row>
    <row r="513" spans="2:6" s="8" customFormat="1" ht="14.25" customHeight="1">
      <c r="B513" s="636"/>
      <c r="C513" s="95">
        <v>50610225</v>
      </c>
      <c r="D513" s="96">
        <v>225</v>
      </c>
      <c r="E513" s="94">
        <v>144.39931176069277</v>
      </c>
      <c r="F513" s="125">
        <f t="shared" si="25"/>
        <v>144.39931176069277</v>
      </c>
    </row>
    <row r="514" spans="2:6" s="8" customFormat="1" ht="14.25" customHeight="1">
      <c r="B514" s="636"/>
      <c r="C514" s="95">
        <v>50610250</v>
      </c>
      <c r="D514" s="96">
        <v>250</v>
      </c>
      <c r="E514" s="94">
        <v>275.93075715179037</v>
      </c>
      <c r="F514" s="125">
        <f t="shared" si="25"/>
        <v>275.93075715179037</v>
      </c>
    </row>
    <row r="515" spans="2:6" s="8" customFormat="1" ht="14.25" customHeight="1">
      <c r="B515" s="636"/>
      <c r="C515" s="95">
        <v>50610315</v>
      </c>
      <c r="D515" s="96">
        <v>315</v>
      </c>
      <c r="E515" s="94">
        <v>423.09180438331612</v>
      </c>
      <c r="F515" s="125">
        <f t="shared" si="25"/>
        <v>423.09180438331612</v>
      </c>
    </row>
    <row r="516" spans="2:6" s="8" customFormat="1" ht="14.25" customHeight="1" thickBot="1">
      <c r="B516" s="637"/>
      <c r="C516" s="110"/>
      <c r="D516" s="111"/>
      <c r="E516" s="639"/>
      <c r="F516" s="640"/>
    </row>
    <row r="517" spans="2:6" s="8" customFormat="1" ht="9.9499999999999993" customHeight="1" thickBot="1">
      <c r="B517" s="641"/>
      <c r="C517" s="27"/>
      <c r="D517" s="107"/>
      <c r="E517" s="585"/>
      <c r="F517" s="643"/>
    </row>
    <row r="518" spans="2:6" s="8" customFormat="1" ht="14.25" customHeight="1">
      <c r="B518" s="644"/>
      <c r="C518" s="99"/>
      <c r="D518" s="100"/>
      <c r="E518" s="646"/>
      <c r="F518" s="647"/>
    </row>
    <row r="519" spans="2:6" s="8" customFormat="1" ht="14.25" customHeight="1">
      <c r="B519" s="648" t="s">
        <v>2149</v>
      </c>
      <c r="C519" s="103">
        <v>52616016</v>
      </c>
      <c r="D519" s="104" t="s">
        <v>168</v>
      </c>
      <c r="E519" s="123">
        <v>1.942319452014363</v>
      </c>
      <c r="F519" s="124">
        <f t="shared" ref="F519:F576" si="26">E519*(100-$F$5)/100</f>
        <v>1.942319452014363</v>
      </c>
    </row>
    <row r="520" spans="2:6" s="8" customFormat="1" ht="14.25" customHeight="1">
      <c r="B520" s="648" t="s">
        <v>1583</v>
      </c>
      <c r="C520" s="95">
        <v>52616020</v>
      </c>
      <c r="D520" s="96" t="s">
        <v>134</v>
      </c>
      <c r="E520" s="94">
        <v>1.3505189939787365</v>
      </c>
      <c r="F520" s="125">
        <f t="shared" si="26"/>
        <v>1.3505189939787365</v>
      </c>
    </row>
    <row r="521" spans="2:6" s="8" customFormat="1" ht="14.25" customHeight="1">
      <c r="B521" s="648"/>
      <c r="C521" s="95">
        <v>52616025</v>
      </c>
      <c r="D521" s="96" t="s">
        <v>133</v>
      </c>
      <c r="E521" s="94">
        <v>1.4870883304484963</v>
      </c>
      <c r="F521" s="125">
        <f t="shared" si="26"/>
        <v>1.4870883304484963</v>
      </c>
    </row>
    <row r="522" spans="2:6" s="8" customFormat="1" ht="14.25" customHeight="1">
      <c r="B522" s="1"/>
      <c r="C522" s="95">
        <v>52616032</v>
      </c>
      <c r="D522" s="96" t="s">
        <v>132</v>
      </c>
      <c r="E522" s="94">
        <v>1.8360988569823271</v>
      </c>
      <c r="F522" s="125">
        <f t="shared" si="26"/>
        <v>1.8360988569823271</v>
      </c>
    </row>
    <row r="523" spans="2:6" s="8" customFormat="1" ht="14.25" customHeight="1">
      <c r="B523" s="636"/>
      <c r="C523" s="95">
        <v>52616040</v>
      </c>
      <c r="D523" s="96" t="s">
        <v>131</v>
      </c>
      <c r="E523" s="94">
        <v>2.5644686514877137</v>
      </c>
      <c r="F523" s="125">
        <f t="shared" si="26"/>
        <v>2.5644686514877137</v>
      </c>
    </row>
    <row r="524" spans="2:6" s="8" customFormat="1" ht="14.25" customHeight="1">
      <c r="B524" s="636"/>
      <c r="C524" s="95">
        <v>52616050</v>
      </c>
      <c r="D524" s="96" t="s">
        <v>135</v>
      </c>
      <c r="E524" s="94">
        <v>3.3838846703062724</v>
      </c>
      <c r="F524" s="125">
        <f t="shared" si="26"/>
        <v>3.3838846703062724</v>
      </c>
    </row>
    <row r="525" spans="2:6" s="8" customFormat="1" ht="14.25" customHeight="1">
      <c r="B525" s="636"/>
      <c r="C525" s="95">
        <v>52616063</v>
      </c>
      <c r="D525" s="96" t="s">
        <v>136</v>
      </c>
      <c r="E525" s="94">
        <v>4.5371368449398011</v>
      </c>
      <c r="F525" s="125">
        <f t="shared" si="26"/>
        <v>4.5371368449398011</v>
      </c>
    </row>
    <row r="526" spans="2:6" s="8" customFormat="1" ht="14.25" customHeight="1">
      <c r="B526" s="636"/>
      <c r="C526" s="95">
        <v>52616075</v>
      </c>
      <c r="D526" s="96" t="s">
        <v>142</v>
      </c>
      <c r="E526" s="94">
        <v>14.521872777951135</v>
      </c>
      <c r="F526" s="125">
        <f t="shared" si="26"/>
        <v>14.521872777951135</v>
      </c>
    </row>
    <row r="527" spans="2:6" s="8" customFormat="1" ht="14.25" customHeight="1">
      <c r="B527" s="636"/>
      <c r="C527" s="95">
        <v>52616090</v>
      </c>
      <c r="D527" s="96" t="s">
        <v>143</v>
      </c>
      <c r="E527" s="94">
        <v>23.186438458421453</v>
      </c>
      <c r="F527" s="125">
        <f>E527*(100-$F$5)/100</f>
        <v>23.186438458421453</v>
      </c>
    </row>
    <row r="528" spans="2:6" s="8" customFormat="1" ht="14.25" customHeight="1">
      <c r="B528" s="636"/>
      <c r="C528" s="95">
        <v>52616110</v>
      </c>
      <c r="D528" s="96" t="s">
        <v>144</v>
      </c>
      <c r="E528" s="94">
        <v>32.427630226208542</v>
      </c>
      <c r="F528" s="125">
        <f t="shared" si="26"/>
        <v>32.427630226208542</v>
      </c>
    </row>
    <row r="529" spans="2:6" s="8" customFormat="1" ht="14.25" customHeight="1" thickBot="1">
      <c r="B529" s="637"/>
      <c r="C529" s="110"/>
      <c r="D529" s="111"/>
      <c r="E529" s="639"/>
      <c r="F529" s="640"/>
    </row>
    <row r="530" spans="2:6" s="8" customFormat="1" ht="9.9499999999999993" customHeight="1" thickBot="1">
      <c r="B530" s="641"/>
      <c r="C530" s="27"/>
      <c r="D530" s="107"/>
      <c r="E530" s="585"/>
      <c r="F530" s="643"/>
    </row>
    <row r="531" spans="2:6" s="8" customFormat="1" ht="14.25" customHeight="1">
      <c r="B531" s="644"/>
      <c r="C531" s="99"/>
      <c r="D531" s="100"/>
      <c r="E531" s="646"/>
      <c r="F531" s="647"/>
    </row>
    <row r="532" spans="2:6" s="8" customFormat="1" ht="14.25" customHeight="1">
      <c r="B532" s="463"/>
      <c r="C532" s="103">
        <v>54616016</v>
      </c>
      <c r="D532" s="104" t="s">
        <v>168</v>
      </c>
      <c r="E532" s="123">
        <v>1.2442983989467011</v>
      </c>
      <c r="F532" s="124">
        <f t="shared" si="26"/>
        <v>1.2442983989467011</v>
      </c>
    </row>
    <row r="533" spans="2:6" s="8" customFormat="1" ht="14.25" customHeight="1">
      <c r="B533" s="648" t="s">
        <v>2149</v>
      </c>
      <c r="C533" s="95">
        <v>54616020</v>
      </c>
      <c r="D533" s="96" t="s">
        <v>134</v>
      </c>
      <c r="E533" s="94">
        <v>0.98633409672604322</v>
      </c>
      <c r="F533" s="125">
        <f t="shared" si="26"/>
        <v>0.98633409672604311</v>
      </c>
    </row>
    <row r="534" spans="2:6" s="8" customFormat="1" ht="14.25" customHeight="1">
      <c r="B534" s="648" t="s">
        <v>1610</v>
      </c>
      <c r="C534" s="95">
        <v>54616025</v>
      </c>
      <c r="D534" s="96" t="s">
        <v>133</v>
      </c>
      <c r="E534" s="94">
        <v>1.2291240282278391</v>
      </c>
      <c r="F534" s="125">
        <f t="shared" si="26"/>
        <v>1.2291240282278391</v>
      </c>
    </row>
    <row r="535" spans="2:6" s="8" customFormat="1" ht="14.25" customHeight="1">
      <c r="B535" s="65"/>
      <c r="C535" s="95">
        <v>54616032</v>
      </c>
      <c r="D535" s="96" t="s">
        <v>132</v>
      </c>
      <c r="E535" s="94">
        <v>1.6995295205125673</v>
      </c>
      <c r="F535" s="125">
        <f t="shared" si="26"/>
        <v>1.6995295205125673</v>
      </c>
    </row>
    <row r="536" spans="2:6" s="8" customFormat="1" ht="14.25" customHeight="1">
      <c r="B536" s="1"/>
      <c r="C536" s="95">
        <v>54616040</v>
      </c>
      <c r="D536" s="96" t="s">
        <v>131</v>
      </c>
      <c r="E536" s="94">
        <v>2.1699350127972963</v>
      </c>
      <c r="F536" s="125">
        <f t="shared" si="26"/>
        <v>2.1699350127972963</v>
      </c>
    </row>
    <row r="537" spans="2:6" s="8" customFormat="1" ht="14.25" customHeight="1">
      <c r="B537" s="636"/>
      <c r="C537" s="95">
        <v>54616050</v>
      </c>
      <c r="D537" s="96" t="s">
        <v>135</v>
      </c>
      <c r="E537" s="94">
        <v>2.9286535487404062</v>
      </c>
      <c r="F537" s="125">
        <f t="shared" si="26"/>
        <v>2.9286535487404062</v>
      </c>
    </row>
    <row r="538" spans="2:6" s="8" customFormat="1" ht="14.25" customHeight="1">
      <c r="B538" s="636"/>
      <c r="C538" s="95">
        <v>54616063</v>
      </c>
      <c r="D538" s="96" t="s">
        <v>136</v>
      </c>
      <c r="E538" s="94">
        <v>3.6418489725269301</v>
      </c>
      <c r="F538" s="125">
        <f t="shared" si="26"/>
        <v>3.6418489725269301</v>
      </c>
    </row>
    <row r="539" spans="2:6" s="8" customFormat="1" ht="14.25" customHeight="1">
      <c r="B539" s="636"/>
      <c r="C539" s="95">
        <v>54616075</v>
      </c>
      <c r="D539" s="96" t="s">
        <v>142</v>
      </c>
      <c r="E539" s="94">
        <v>9.028750577723013</v>
      </c>
      <c r="F539" s="125">
        <f t="shared" si="26"/>
        <v>9.028750577723013</v>
      </c>
    </row>
    <row r="540" spans="2:6" s="8" customFormat="1" ht="14.25" customHeight="1">
      <c r="B540" s="636"/>
      <c r="C540" s="95">
        <v>54616090</v>
      </c>
      <c r="D540" s="96" t="s">
        <v>143</v>
      </c>
      <c r="E540" s="94">
        <v>14.597744631545442</v>
      </c>
      <c r="F540" s="125">
        <f t="shared" si="26"/>
        <v>14.597744631545442</v>
      </c>
    </row>
    <row r="541" spans="2:6" s="8" customFormat="1" ht="14.25" customHeight="1">
      <c r="B541" s="636"/>
      <c r="C541" s="95">
        <v>54616110</v>
      </c>
      <c r="D541" s="96" t="s">
        <v>144</v>
      </c>
      <c r="E541" s="94">
        <v>28.542991322179809</v>
      </c>
      <c r="F541" s="125">
        <f t="shared" si="26"/>
        <v>28.542991322179809</v>
      </c>
    </row>
    <row r="542" spans="2:6" s="8" customFormat="1" ht="14.25" customHeight="1" thickBot="1">
      <c r="B542" s="637"/>
      <c r="C542" s="110"/>
      <c r="D542" s="111"/>
      <c r="E542" s="639"/>
      <c r="F542" s="640"/>
    </row>
    <row r="543" spans="2:6" s="8" customFormat="1" ht="9.9499999999999993" customHeight="1" thickBot="1">
      <c r="B543" s="641"/>
      <c r="C543" s="27"/>
      <c r="D543" s="107"/>
      <c r="E543" s="585"/>
      <c r="F543" s="643"/>
    </row>
    <row r="544" spans="2:6" s="8" customFormat="1" ht="14.25" customHeight="1">
      <c r="B544" s="644"/>
      <c r="C544" s="99"/>
      <c r="D544" s="100"/>
      <c r="E544" s="646"/>
      <c r="F544" s="647"/>
    </row>
    <row r="545" spans="2:8" s="8" customFormat="1" ht="14.25" customHeight="1">
      <c r="B545" s="463"/>
      <c r="C545" s="103" t="s">
        <v>1022</v>
      </c>
      <c r="D545" s="104" t="s">
        <v>137</v>
      </c>
      <c r="E545" s="123">
        <v>1.0925546917580791</v>
      </c>
      <c r="F545" s="124">
        <f t="shared" si="26"/>
        <v>1.0925546917580791</v>
      </c>
    </row>
    <row r="546" spans="2:8" s="8" customFormat="1" ht="14.25" customHeight="1">
      <c r="B546" s="648" t="s">
        <v>2150</v>
      </c>
      <c r="C546" s="95" t="s">
        <v>1023</v>
      </c>
      <c r="D546" s="96" t="s">
        <v>19</v>
      </c>
      <c r="E546" s="94">
        <v>1.2291240282278391</v>
      </c>
      <c r="F546" s="125">
        <f t="shared" si="26"/>
        <v>1.2291240282278391</v>
      </c>
    </row>
    <row r="547" spans="2:8" s="8" customFormat="1" ht="14.25" customHeight="1">
      <c r="B547" s="648" t="s">
        <v>2151</v>
      </c>
      <c r="C547" s="95" t="s">
        <v>1024</v>
      </c>
      <c r="D547" s="96" t="s">
        <v>22</v>
      </c>
      <c r="E547" s="94">
        <v>1.4870883304484963</v>
      </c>
      <c r="F547" s="125">
        <f t="shared" si="26"/>
        <v>1.4870883304484963</v>
      </c>
    </row>
    <row r="548" spans="2:8" s="8" customFormat="1" ht="14.25" customHeight="1">
      <c r="B548" s="1"/>
      <c r="C548" s="95" t="s">
        <v>1025</v>
      </c>
      <c r="D548" s="96" t="s">
        <v>23</v>
      </c>
      <c r="E548" s="94">
        <v>1.942319452014363</v>
      </c>
      <c r="F548" s="125">
        <f t="shared" si="26"/>
        <v>1.942319452014363</v>
      </c>
      <c r="H548" s="15"/>
    </row>
    <row r="549" spans="2:8" s="8" customFormat="1" ht="14.25" customHeight="1">
      <c r="B549" s="1"/>
      <c r="C549" s="95" t="s">
        <v>1026</v>
      </c>
      <c r="D549" s="96" t="s">
        <v>25</v>
      </c>
      <c r="E549" s="94">
        <v>2.3361380035200008</v>
      </c>
      <c r="F549" s="125">
        <f t="shared" si="26"/>
        <v>2.3361380035200008</v>
      </c>
    </row>
    <row r="550" spans="2:8" s="8" customFormat="1" ht="14.25" customHeight="1">
      <c r="B550" s="636"/>
      <c r="C550" s="95" t="s">
        <v>1027</v>
      </c>
      <c r="D550" s="96" t="s">
        <v>24</v>
      </c>
      <c r="E550" s="94">
        <v>2.3361380035200008</v>
      </c>
      <c r="F550" s="125">
        <f t="shared" si="26"/>
        <v>2.3361380035200008</v>
      </c>
    </row>
    <row r="551" spans="2:8" s="8" customFormat="1" ht="14.25" customHeight="1">
      <c r="B551" s="636"/>
      <c r="C551" s="95" t="s">
        <v>1028</v>
      </c>
      <c r="D551" s="96" t="s">
        <v>175</v>
      </c>
      <c r="E551" s="94">
        <v>3.6873720846835161</v>
      </c>
      <c r="F551" s="125">
        <f t="shared" si="26"/>
        <v>3.6873720846835156</v>
      </c>
    </row>
    <row r="552" spans="2:8" s="8" customFormat="1" ht="14.25" customHeight="1">
      <c r="B552" s="636"/>
      <c r="C552" s="95" t="s">
        <v>1029</v>
      </c>
      <c r="D552" s="96" t="s">
        <v>399</v>
      </c>
      <c r="E552" s="94">
        <v>3.6873720846835161</v>
      </c>
      <c r="F552" s="125">
        <f t="shared" si="26"/>
        <v>3.6873720846835156</v>
      </c>
    </row>
    <row r="553" spans="2:8" s="8" customFormat="1" ht="14.25" customHeight="1">
      <c r="B553" s="636"/>
      <c r="C553" s="95" t="s">
        <v>1030</v>
      </c>
      <c r="D553" s="96" t="s">
        <v>26</v>
      </c>
      <c r="E553" s="94">
        <v>3.6873720846835161</v>
      </c>
      <c r="F553" s="125">
        <f t="shared" si="26"/>
        <v>3.6873720846835156</v>
      </c>
    </row>
    <row r="554" spans="2:8" s="8" customFormat="1" ht="14.25" customHeight="1">
      <c r="B554" s="636"/>
      <c r="C554" s="95" t="s">
        <v>1031</v>
      </c>
      <c r="D554" s="96" t="s">
        <v>139</v>
      </c>
      <c r="E554" s="94">
        <v>9.7115972600718141</v>
      </c>
      <c r="F554" s="125">
        <f t="shared" si="26"/>
        <v>9.7115972600718141</v>
      </c>
    </row>
    <row r="555" spans="2:8" s="8" customFormat="1" ht="14.25" customHeight="1">
      <c r="B555" s="636"/>
      <c r="C555" s="95" t="s">
        <v>1032</v>
      </c>
      <c r="D555" s="96" t="s">
        <v>140</v>
      </c>
      <c r="E555" s="94">
        <v>19.60528696876997</v>
      </c>
      <c r="F555" s="125">
        <f t="shared" si="26"/>
        <v>19.60528696876997</v>
      </c>
    </row>
    <row r="556" spans="2:8" s="8" customFormat="1" ht="14.25" customHeight="1">
      <c r="B556" s="636"/>
      <c r="C556" s="95" t="s">
        <v>1033</v>
      </c>
      <c r="D556" s="96" t="s">
        <v>141</v>
      </c>
      <c r="E556" s="94">
        <v>29.650720384656754</v>
      </c>
      <c r="F556" s="125">
        <f t="shared" si="26"/>
        <v>29.650720384656758</v>
      </c>
    </row>
    <row r="557" spans="2:8" s="8" customFormat="1" ht="14.25" customHeight="1" thickBot="1">
      <c r="B557" s="637"/>
      <c r="C557" s="110"/>
      <c r="D557" s="111"/>
      <c r="E557" s="639"/>
      <c r="F557" s="640"/>
    </row>
    <row r="558" spans="2:8" s="8" customFormat="1" ht="9.9499999999999993" customHeight="1" thickBot="1">
      <c r="B558" s="641"/>
      <c r="C558" s="27"/>
      <c r="D558" s="107"/>
      <c r="E558" s="585"/>
      <c r="F558" s="643"/>
    </row>
    <row r="559" spans="2:8" s="8" customFormat="1" ht="14.25" customHeight="1">
      <c r="B559" s="644"/>
      <c r="C559" s="99"/>
      <c r="D559" s="100"/>
      <c r="E559" s="646"/>
      <c r="F559" s="647"/>
    </row>
    <row r="560" spans="2:8" s="8" customFormat="1" ht="14.25" customHeight="1">
      <c r="B560" s="463"/>
      <c r="C560" s="103" t="s">
        <v>1034</v>
      </c>
      <c r="D560" s="104" t="s">
        <v>176</v>
      </c>
      <c r="E560" s="123">
        <v>1.4365906113600007</v>
      </c>
      <c r="F560" s="124">
        <f t="shared" si="26"/>
        <v>1.4365906113600007</v>
      </c>
    </row>
    <row r="561" spans="2:6" s="8" customFormat="1" ht="14.25" customHeight="1">
      <c r="B561" s="648" t="s">
        <v>2152</v>
      </c>
      <c r="C561" s="95" t="s">
        <v>1035</v>
      </c>
      <c r="D561" s="96" t="s">
        <v>177</v>
      </c>
      <c r="E561" s="94">
        <v>1.9870599110400005</v>
      </c>
      <c r="F561" s="125">
        <f t="shared" si="26"/>
        <v>1.9870599110400005</v>
      </c>
    </row>
    <row r="562" spans="2:6" s="8" customFormat="1" ht="14.25" customHeight="1">
      <c r="B562" s="648"/>
      <c r="C562" s="95" t="s">
        <v>1036</v>
      </c>
      <c r="D562" s="96" t="s">
        <v>178</v>
      </c>
      <c r="E562" s="94">
        <v>1.8259469452800008</v>
      </c>
      <c r="F562" s="125">
        <f t="shared" si="26"/>
        <v>1.8259469452800008</v>
      </c>
    </row>
    <row r="563" spans="2:6" s="8" customFormat="1" ht="14.25" customHeight="1">
      <c r="B563" s="814" t="s">
        <v>2194</v>
      </c>
      <c r="C563" s="95" t="s">
        <v>1037</v>
      </c>
      <c r="D563" s="96" t="s">
        <v>179</v>
      </c>
      <c r="E563" s="94">
        <v>1.8259469452800008</v>
      </c>
      <c r="F563" s="125">
        <f t="shared" si="26"/>
        <v>1.8259469452800008</v>
      </c>
    </row>
    <row r="564" spans="2:6" s="8" customFormat="1" ht="14.25" customHeight="1">
      <c r="B564" s="636"/>
      <c r="C564" s="95" t="s">
        <v>1038</v>
      </c>
      <c r="D564" s="96" t="s">
        <v>180</v>
      </c>
      <c r="E564" s="94">
        <v>2.5509552912000002</v>
      </c>
      <c r="F564" s="125">
        <f t="shared" si="26"/>
        <v>2.5509552912000002</v>
      </c>
    </row>
    <row r="565" spans="2:6" s="8" customFormat="1" ht="14.25" customHeight="1">
      <c r="B565" s="636"/>
      <c r="C565" s="95" t="s">
        <v>1039</v>
      </c>
      <c r="D565" s="96" t="s">
        <v>181</v>
      </c>
      <c r="E565" s="94">
        <v>2.2421554401600003</v>
      </c>
      <c r="F565" s="125">
        <f t="shared" si="26"/>
        <v>2.2421554401600003</v>
      </c>
    </row>
    <row r="566" spans="2:6" s="8" customFormat="1" ht="14.25" customHeight="1">
      <c r="B566" s="636"/>
      <c r="C566" s="95" t="s">
        <v>1040</v>
      </c>
      <c r="D566" s="96" t="s">
        <v>182</v>
      </c>
      <c r="E566" s="94">
        <v>2.2421554401600003</v>
      </c>
      <c r="F566" s="125">
        <f t="shared" si="26"/>
        <v>2.2421554401600003</v>
      </c>
    </row>
    <row r="567" spans="2:6" s="8" customFormat="1" ht="14.25" customHeight="1">
      <c r="B567" s="636"/>
      <c r="C567" s="95" t="s">
        <v>1041</v>
      </c>
      <c r="D567" s="96" t="s">
        <v>183</v>
      </c>
      <c r="E567" s="94">
        <v>2.2421554401600003</v>
      </c>
      <c r="F567" s="125">
        <f t="shared" si="26"/>
        <v>2.2421554401600003</v>
      </c>
    </row>
    <row r="568" spans="2:6" s="8" customFormat="1" ht="14.25" customHeight="1">
      <c r="B568" s="636"/>
      <c r="C568" s="95" t="s">
        <v>1042</v>
      </c>
      <c r="D568" s="96" t="s">
        <v>184</v>
      </c>
      <c r="E568" s="94">
        <v>3.678746051520001</v>
      </c>
      <c r="F568" s="125">
        <f t="shared" si="26"/>
        <v>3.6787460515200006</v>
      </c>
    </row>
    <row r="569" spans="2:6" s="8" customFormat="1" ht="14.25" customHeight="1">
      <c r="B569" s="636"/>
      <c r="C569" s="95" t="s">
        <v>1043</v>
      </c>
      <c r="D569" s="96" t="s">
        <v>185</v>
      </c>
      <c r="E569" s="94">
        <v>2.6583639350400001</v>
      </c>
      <c r="F569" s="125">
        <f t="shared" si="26"/>
        <v>2.6583639350400001</v>
      </c>
    </row>
    <row r="570" spans="2:6" s="8" customFormat="1" ht="14.25" customHeight="1">
      <c r="B570" s="636"/>
      <c r="C570" s="95" t="s">
        <v>1044</v>
      </c>
      <c r="D570" s="96" t="s">
        <v>264</v>
      </c>
      <c r="E570" s="94">
        <v>3.678746051520001</v>
      </c>
      <c r="F570" s="125">
        <f t="shared" si="26"/>
        <v>3.6787460515200006</v>
      </c>
    </row>
    <row r="571" spans="2:6" s="8" customFormat="1" ht="14.25" customHeight="1">
      <c r="B571" s="636"/>
      <c r="C571" s="95" t="s">
        <v>1045</v>
      </c>
      <c r="D571" s="96" t="s">
        <v>186</v>
      </c>
      <c r="E571" s="94">
        <v>2.6583639350400001</v>
      </c>
      <c r="F571" s="125">
        <f t="shared" si="26"/>
        <v>2.6583639350400001</v>
      </c>
    </row>
    <row r="572" spans="2:6" s="8" customFormat="1" ht="14.25" customHeight="1">
      <c r="B572" s="636"/>
      <c r="C572" s="95" t="s">
        <v>1046</v>
      </c>
      <c r="D572" s="96" t="s">
        <v>184</v>
      </c>
      <c r="E572" s="94">
        <v>2.6583639350400001</v>
      </c>
      <c r="F572" s="125">
        <f t="shared" si="26"/>
        <v>2.6583639350400001</v>
      </c>
    </row>
    <row r="573" spans="2:6" s="8" customFormat="1" ht="14.25" customHeight="1">
      <c r="B573" s="636"/>
      <c r="C573" s="95" t="s">
        <v>1047</v>
      </c>
      <c r="D573" s="96" t="s">
        <v>187</v>
      </c>
      <c r="E573" s="94">
        <v>4.0681023854400005</v>
      </c>
      <c r="F573" s="125">
        <f t="shared" si="26"/>
        <v>4.0681023854400005</v>
      </c>
    </row>
    <row r="574" spans="2:6" s="8" customFormat="1" ht="14.25" customHeight="1">
      <c r="B574" s="636"/>
      <c r="C574" s="95" t="s">
        <v>1048</v>
      </c>
      <c r="D574" s="96" t="s">
        <v>188</v>
      </c>
      <c r="E574" s="94">
        <v>4.2023631902400007</v>
      </c>
      <c r="F574" s="125">
        <f t="shared" si="26"/>
        <v>4.2023631902400007</v>
      </c>
    </row>
    <row r="575" spans="2:6" s="8" customFormat="1" ht="14.25" customHeight="1">
      <c r="B575" s="636"/>
      <c r="C575" s="95" t="s">
        <v>1049</v>
      </c>
      <c r="D575" s="96" t="s">
        <v>189</v>
      </c>
      <c r="E575" s="94">
        <v>4.2023631902400007</v>
      </c>
      <c r="F575" s="125">
        <f t="shared" si="26"/>
        <v>4.2023631902400007</v>
      </c>
    </row>
    <row r="576" spans="2:6" s="8" customFormat="1" ht="14.25" customHeight="1">
      <c r="B576" s="636"/>
      <c r="C576" s="95" t="s">
        <v>1050</v>
      </c>
      <c r="D576" s="96" t="s">
        <v>207</v>
      </c>
      <c r="E576" s="94">
        <v>5.719510284480001</v>
      </c>
      <c r="F576" s="125">
        <f t="shared" si="26"/>
        <v>5.719510284480001</v>
      </c>
    </row>
    <row r="577" spans="1:6" s="8" customFormat="1" ht="14.25" customHeight="1" thickBot="1">
      <c r="B577" s="637"/>
      <c r="C577" s="110"/>
      <c r="D577" s="111"/>
      <c r="E577" s="639"/>
      <c r="F577" s="640"/>
    </row>
    <row r="578" spans="1:6" s="8" customFormat="1" ht="9.9499999999999993" customHeight="1" thickBot="1">
      <c r="B578" s="641"/>
      <c r="C578" s="27"/>
      <c r="D578" s="107"/>
      <c r="E578" s="585"/>
      <c r="F578" s="643"/>
    </row>
    <row r="579" spans="1:6" s="8" customFormat="1" ht="14.25" customHeight="1">
      <c r="B579" s="644"/>
      <c r="C579" s="99"/>
      <c r="D579" s="100"/>
      <c r="E579" s="646"/>
      <c r="F579" s="647"/>
    </row>
    <row r="580" spans="1:6" s="8" customFormat="1" ht="14.25" customHeight="1">
      <c r="B580" s="648" t="s">
        <v>2153</v>
      </c>
      <c r="C580" s="103" t="s">
        <v>1051</v>
      </c>
      <c r="D580" s="104" t="s">
        <v>168</v>
      </c>
      <c r="E580" s="123">
        <v>1.2442983989467011</v>
      </c>
      <c r="F580" s="124">
        <f t="shared" ref="F580" si="27">E580*(100-$F$5)/100</f>
        <v>1.2442983989467011</v>
      </c>
    </row>
    <row r="581" spans="1:6" s="8" customFormat="1" ht="14.25" customHeight="1">
      <c r="A581" s="8" t="s">
        <v>568</v>
      </c>
      <c r="B581" s="648"/>
      <c r="C581" s="95" t="s">
        <v>1052</v>
      </c>
      <c r="D581" s="96" t="s">
        <v>134</v>
      </c>
      <c r="E581" s="94">
        <v>1.2442983989467011</v>
      </c>
      <c r="F581" s="125">
        <f t="shared" ref="F581:F586" si="28">E581*(100-$F$5)/100</f>
        <v>1.2442983989467011</v>
      </c>
    </row>
    <row r="582" spans="1:6" s="8" customFormat="1" ht="14.25" customHeight="1">
      <c r="B582" s="463"/>
      <c r="C582" s="95" t="s">
        <v>1053</v>
      </c>
      <c r="D582" s="96" t="s">
        <v>133</v>
      </c>
      <c r="E582" s="94">
        <v>1.4567395890107719</v>
      </c>
      <c r="F582" s="125">
        <f t="shared" si="28"/>
        <v>1.4567395890107719</v>
      </c>
    </row>
    <row r="583" spans="1:6" s="8" customFormat="1" ht="14.25" customHeight="1">
      <c r="B583" s="65"/>
      <c r="C583" s="95" t="s">
        <v>1054</v>
      </c>
      <c r="D583" s="96" t="s">
        <v>132</v>
      </c>
      <c r="E583" s="94">
        <v>1.8512732277011894</v>
      </c>
      <c r="F583" s="125">
        <f t="shared" si="28"/>
        <v>1.8512732277011894</v>
      </c>
    </row>
    <row r="584" spans="1:6" s="8" customFormat="1" ht="14.25" customHeight="1">
      <c r="B584" s="1"/>
      <c r="C584" s="95" t="s">
        <v>1055</v>
      </c>
      <c r="D584" s="96" t="s">
        <v>131</v>
      </c>
      <c r="E584" s="94">
        <v>2.6555148758008866</v>
      </c>
      <c r="F584" s="125">
        <f t="shared" si="28"/>
        <v>2.6555148758008871</v>
      </c>
    </row>
    <row r="585" spans="1:6" s="8" customFormat="1" ht="14.25" customHeight="1">
      <c r="B585" s="636"/>
      <c r="C585" s="95" t="s">
        <v>1056</v>
      </c>
      <c r="D585" s="96" t="s">
        <v>135</v>
      </c>
      <c r="E585" s="94">
        <v>3.839115791872139</v>
      </c>
      <c r="F585" s="125">
        <f t="shared" si="28"/>
        <v>3.8391157918721386</v>
      </c>
    </row>
    <row r="586" spans="1:6" s="8" customFormat="1" ht="14.25" customHeight="1">
      <c r="B586" s="636"/>
      <c r="C586" s="95" t="s">
        <v>1057</v>
      </c>
      <c r="D586" s="96" t="s">
        <v>136</v>
      </c>
      <c r="E586" s="94">
        <v>5.8573070974808124</v>
      </c>
      <c r="F586" s="125">
        <f t="shared" si="28"/>
        <v>5.8573070974808124</v>
      </c>
    </row>
    <row r="587" spans="1:6" s="8" customFormat="1" ht="14.25" customHeight="1" thickBot="1">
      <c r="B587" s="637"/>
      <c r="C587" s="110"/>
      <c r="D587" s="111"/>
      <c r="E587" s="639"/>
      <c r="F587" s="640"/>
    </row>
    <row r="588" spans="1:6" s="8" customFormat="1" ht="9.9499999999999993" customHeight="1" thickBot="1">
      <c r="B588" s="641"/>
      <c r="C588" s="27"/>
      <c r="D588" s="107"/>
      <c r="E588" s="585"/>
      <c r="F588" s="643"/>
    </row>
    <row r="589" spans="1:6" s="8" customFormat="1" ht="14.25" customHeight="1">
      <c r="B589" s="644"/>
      <c r="C589" s="99"/>
      <c r="D589" s="100"/>
      <c r="E589" s="646"/>
      <c r="F589" s="647"/>
    </row>
    <row r="590" spans="1:6" s="8" customFormat="1" ht="14.25" customHeight="1">
      <c r="B590" s="463"/>
      <c r="C590" s="103" t="s">
        <v>1058</v>
      </c>
      <c r="D590" s="104" t="s">
        <v>451</v>
      </c>
      <c r="E590" s="123">
        <v>1.4365906113600007</v>
      </c>
      <c r="F590" s="124">
        <f t="shared" ref="F590:F617" si="29">E590*(100-$F$5)/100</f>
        <v>1.4365906113600007</v>
      </c>
    </row>
    <row r="591" spans="1:6" s="8" customFormat="1" ht="14.25" customHeight="1">
      <c r="B591" s="781" t="s">
        <v>2154</v>
      </c>
      <c r="C591" s="95" t="s">
        <v>1059</v>
      </c>
      <c r="D591" s="96" t="s">
        <v>452</v>
      </c>
      <c r="E591" s="94">
        <v>1.4365906113600007</v>
      </c>
      <c r="F591" s="125">
        <f t="shared" si="29"/>
        <v>1.4365906113600007</v>
      </c>
    </row>
    <row r="592" spans="1:6" s="8" customFormat="1" ht="14.25" customHeight="1">
      <c r="B592" s="781" t="s">
        <v>2155</v>
      </c>
      <c r="C592" s="95" t="s">
        <v>1060</v>
      </c>
      <c r="D592" s="96" t="s">
        <v>190</v>
      </c>
      <c r="E592" s="94">
        <v>1.2754776456000001</v>
      </c>
      <c r="F592" s="125">
        <f t="shared" si="29"/>
        <v>1.2754776456000001</v>
      </c>
    </row>
    <row r="593" spans="2:6" s="8" customFormat="1" ht="14.25" customHeight="1">
      <c r="B593" s="463"/>
      <c r="C593" s="95" t="s">
        <v>1061</v>
      </c>
      <c r="D593" s="96" t="s">
        <v>453</v>
      </c>
      <c r="E593" s="94">
        <v>1.5305731747200002</v>
      </c>
      <c r="F593" s="125">
        <f t="shared" si="29"/>
        <v>1.5305731747200002</v>
      </c>
    </row>
    <row r="594" spans="2:6" s="8" customFormat="1" ht="14.25" customHeight="1">
      <c r="B594" s="463"/>
      <c r="C594" s="95" t="s">
        <v>1062</v>
      </c>
      <c r="D594" s="96" t="s">
        <v>454</v>
      </c>
      <c r="E594" s="94">
        <v>1.7185383014400004</v>
      </c>
      <c r="F594" s="125">
        <f t="shared" si="29"/>
        <v>1.7185383014400002</v>
      </c>
    </row>
    <row r="595" spans="2:6" s="8" customFormat="1" ht="14.25" customHeight="1">
      <c r="B595" s="50"/>
      <c r="C595" s="95" t="s">
        <v>1063</v>
      </c>
      <c r="D595" s="96" t="s">
        <v>191</v>
      </c>
      <c r="E595" s="94">
        <v>1.5037210137600006</v>
      </c>
      <c r="F595" s="125">
        <f t="shared" si="29"/>
        <v>1.5037210137600006</v>
      </c>
    </row>
    <row r="596" spans="2:6" s="8" customFormat="1" ht="14.25" customHeight="1">
      <c r="B596" s="463"/>
      <c r="C596" s="95" t="s">
        <v>1064</v>
      </c>
      <c r="D596" s="96" t="s">
        <v>455</v>
      </c>
      <c r="E596" s="94">
        <v>1.7185383014400004</v>
      </c>
      <c r="F596" s="125">
        <f t="shared" si="29"/>
        <v>1.7185383014400002</v>
      </c>
    </row>
    <row r="597" spans="2:6" s="8" customFormat="1" ht="14.25" customHeight="1">
      <c r="B597" s="463"/>
      <c r="C597" s="95" t="s">
        <v>1065</v>
      </c>
      <c r="D597" s="96" t="s">
        <v>456</v>
      </c>
      <c r="E597" s="94">
        <v>2.3092858425600005</v>
      </c>
      <c r="F597" s="125">
        <f t="shared" si="29"/>
        <v>2.3092858425600005</v>
      </c>
    </row>
    <row r="598" spans="2:6" s="8" customFormat="1" ht="14.25" customHeight="1">
      <c r="B598" s="463"/>
      <c r="C598" s="95" t="s">
        <v>1066</v>
      </c>
      <c r="D598" s="96" t="s">
        <v>192</v>
      </c>
      <c r="E598" s="94">
        <v>2.3092858425600005</v>
      </c>
      <c r="F598" s="125">
        <f t="shared" si="29"/>
        <v>2.3092858425600005</v>
      </c>
    </row>
    <row r="599" spans="2:6" s="8" customFormat="1" ht="14.25" customHeight="1">
      <c r="B599" s="463"/>
      <c r="C599" s="95" t="s">
        <v>1067</v>
      </c>
      <c r="D599" s="96" t="s">
        <v>457</v>
      </c>
      <c r="E599" s="94">
        <v>2.3092858425600005</v>
      </c>
      <c r="F599" s="125">
        <f t="shared" si="29"/>
        <v>2.3092858425600005</v>
      </c>
    </row>
    <row r="600" spans="2:6" s="8" customFormat="1" ht="14.25" customHeight="1">
      <c r="B600" s="65"/>
      <c r="C600" s="95" t="s">
        <v>1068</v>
      </c>
      <c r="D600" s="96" t="s">
        <v>458</v>
      </c>
      <c r="E600" s="94">
        <v>2.951488766812481</v>
      </c>
      <c r="F600" s="125">
        <f t="shared" si="29"/>
        <v>2.951488766812481</v>
      </c>
    </row>
    <row r="601" spans="2:6" s="8" customFormat="1" ht="14.25" customHeight="1">
      <c r="B601" s="1"/>
      <c r="C601" s="95" t="s">
        <v>1069</v>
      </c>
      <c r="D601" s="96" t="s">
        <v>193</v>
      </c>
      <c r="E601" s="94">
        <v>2.5454638570922454</v>
      </c>
      <c r="F601" s="125">
        <f t="shared" si="29"/>
        <v>2.5454638570922454</v>
      </c>
    </row>
    <row r="602" spans="2:6" s="8" customFormat="1" ht="14.25" customHeight="1">
      <c r="B602" s="636"/>
      <c r="C602" s="95" t="s">
        <v>1070</v>
      </c>
      <c r="D602" s="96" t="s">
        <v>194</v>
      </c>
      <c r="E602" s="94">
        <v>2.5454638570922454</v>
      </c>
      <c r="F602" s="125">
        <f t="shared" si="29"/>
        <v>2.5454638570922454</v>
      </c>
    </row>
    <row r="603" spans="2:6" s="8" customFormat="1" ht="14.25" customHeight="1">
      <c r="B603" s="636"/>
      <c r="C603" s="95" t="s">
        <v>1071</v>
      </c>
      <c r="D603" s="96" t="s">
        <v>459</v>
      </c>
      <c r="E603" s="94">
        <v>4.8566825739612787</v>
      </c>
      <c r="F603" s="125">
        <f t="shared" si="29"/>
        <v>4.8566825739612787</v>
      </c>
    </row>
    <row r="604" spans="2:6" s="8" customFormat="1" ht="14.25" customHeight="1">
      <c r="B604" s="636"/>
      <c r="C604" s="95" t="s">
        <v>1072</v>
      </c>
      <c r="D604" s="96" t="s">
        <v>195</v>
      </c>
      <c r="E604" s="94">
        <v>4.0758654398839012</v>
      </c>
      <c r="F604" s="125">
        <f t="shared" si="29"/>
        <v>4.0758654398839012</v>
      </c>
    </row>
    <row r="605" spans="2:6" s="8" customFormat="1" ht="14.25" customHeight="1">
      <c r="B605" s="636"/>
      <c r="C605" s="95" t="s">
        <v>1073</v>
      </c>
      <c r="D605" s="96" t="s">
        <v>203</v>
      </c>
      <c r="E605" s="94">
        <v>4.0758654398839012</v>
      </c>
      <c r="F605" s="125">
        <f t="shared" si="29"/>
        <v>4.0758654398839012</v>
      </c>
    </row>
    <row r="606" spans="2:6" s="8" customFormat="1" ht="14.25" customHeight="1">
      <c r="B606" s="636"/>
      <c r="C606" s="95" t="s">
        <v>1074</v>
      </c>
      <c r="D606" s="96" t="s">
        <v>460</v>
      </c>
      <c r="E606" s="94">
        <v>7.7613223127291153</v>
      </c>
      <c r="F606" s="125">
        <f t="shared" si="29"/>
        <v>7.7613223127291153</v>
      </c>
    </row>
    <row r="607" spans="2:6" s="8" customFormat="1" ht="14.25" customHeight="1">
      <c r="B607" s="636"/>
      <c r="C607" s="95" t="s">
        <v>1075</v>
      </c>
      <c r="D607" s="96" t="s">
        <v>461</v>
      </c>
      <c r="E607" s="94">
        <v>7.7613223127291153</v>
      </c>
      <c r="F607" s="125">
        <f t="shared" si="29"/>
        <v>7.7613223127291153</v>
      </c>
    </row>
    <row r="608" spans="2:6" s="8" customFormat="1" ht="14.25" customHeight="1">
      <c r="B608" s="636"/>
      <c r="C608" s="95" t="s">
        <v>1076</v>
      </c>
      <c r="D608" s="96" t="s">
        <v>462</v>
      </c>
      <c r="E608" s="94">
        <v>7.7613223127291153</v>
      </c>
      <c r="F608" s="125">
        <f t="shared" si="29"/>
        <v>7.7613223127291153</v>
      </c>
    </row>
    <row r="609" spans="2:6" s="8" customFormat="1" ht="14.25" customHeight="1">
      <c r="B609" s="636"/>
      <c r="C609" s="95" t="s">
        <v>1077</v>
      </c>
      <c r="D609" s="96" t="s">
        <v>463</v>
      </c>
      <c r="E609" s="94">
        <v>11.212534045351116</v>
      </c>
      <c r="F609" s="125">
        <f t="shared" si="29"/>
        <v>11.212534045351116</v>
      </c>
    </row>
    <row r="610" spans="2:6" s="8" customFormat="1" ht="14.25" customHeight="1">
      <c r="B610" s="636"/>
      <c r="C610" s="95" t="s">
        <v>1078</v>
      </c>
      <c r="D610" s="96" t="s">
        <v>196</v>
      </c>
      <c r="E610" s="94">
        <v>9.4791200076993434</v>
      </c>
      <c r="F610" s="125">
        <f t="shared" si="29"/>
        <v>9.4791200076993434</v>
      </c>
    </row>
    <row r="611" spans="2:6" s="8" customFormat="1" ht="14.25" customHeight="1">
      <c r="B611" s="636"/>
      <c r="C611" s="95" t="s">
        <v>1079</v>
      </c>
      <c r="D611" s="96" t="s">
        <v>204</v>
      </c>
      <c r="E611" s="94">
        <v>9.4791200076993434</v>
      </c>
      <c r="F611" s="125">
        <f t="shared" si="29"/>
        <v>9.4791200076993434</v>
      </c>
    </row>
    <row r="612" spans="2:6" s="8" customFormat="1" ht="14.25" customHeight="1">
      <c r="B612" s="636"/>
      <c r="C612" s="95" t="s">
        <v>1080</v>
      </c>
      <c r="D612" s="96" t="s">
        <v>199</v>
      </c>
      <c r="E612" s="94">
        <v>16.225380046127871</v>
      </c>
      <c r="F612" s="125">
        <f t="shared" si="29"/>
        <v>16.225380046127871</v>
      </c>
    </row>
    <row r="613" spans="2:6" s="8" customFormat="1" ht="14.25" customHeight="1">
      <c r="B613" s="636"/>
      <c r="C613" s="95" t="s">
        <v>1081</v>
      </c>
      <c r="D613" s="96" t="s">
        <v>198</v>
      </c>
      <c r="E613" s="94">
        <v>16.225380046127871</v>
      </c>
      <c r="F613" s="125">
        <f t="shared" si="29"/>
        <v>16.225380046127871</v>
      </c>
    </row>
    <row r="614" spans="2:6" s="8" customFormat="1" ht="14.25" customHeight="1">
      <c r="B614" s="636"/>
      <c r="C614" s="95" t="s">
        <v>1082</v>
      </c>
      <c r="D614" s="96" t="s">
        <v>197</v>
      </c>
      <c r="E614" s="94">
        <v>16.225380046127871</v>
      </c>
      <c r="F614" s="125">
        <f t="shared" si="29"/>
        <v>16.225380046127871</v>
      </c>
    </row>
    <row r="615" spans="2:6" s="8" customFormat="1" ht="14.25" customHeight="1">
      <c r="B615" s="636"/>
      <c r="C615" s="95" t="s">
        <v>1083</v>
      </c>
      <c r="D615" s="96" t="s">
        <v>200</v>
      </c>
      <c r="E615" s="94">
        <v>17.474687460651673</v>
      </c>
      <c r="F615" s="125">
        <f t="shared" si="29"/>
        <v>17.474687460651673</v>
      </c>
    </row>
    <row r="616" spans="2:6" s="8" customFormat="1" ht="14.25" customHeight="1">
      <c r="B616" s="636"/>
      <c r="C616" s="95" t="s">
        <v>1084</v>
      </c>
      <c r="D616" s="96" t="s">
        <v>201</v>
      </c>
      <c r="E616" s="94">
        <v>18.817692931264759</v>
      </c>
      <c r="F616" s="125">
        <f t="shared" si="29"/>
        <v>18.817692931264759</v>
      </c>
    </row>
    <row r="617" spans="2:6" s="8" customFormat="1" ht="14.25" customHeight="1">
      <c r="B617" s="636"/>
      <c r="C617" s="95" t="s">
        <v>1085</v>
      </c>
      <c r="D617" s="96" t="s">
        <v>202</v>
      </c>
      <c r="E617" s="94">
        <v>18.817692931264759</v>
      </c>
      <c r="F617" s="125">
        <f t="shared" si="29"/>
        <v>18.817692931264759</v>
      </c>
    </row>
    <row r="618" spans="2:6" s="8" customFormat="1" ht="14.25" customHeight="1" thickBot="1">
      <c r="B618" s="637"/>
      <c r="C618" s="110"/>
      <c r="D618" s="111"/>
      <c r="E618" s="639"/>
      <c r="F618" s="640"/>
    </row>
    <row r="619" spans="2:6" s="8" customFormat="1" ht="9.9499999999999993" customHeight="1" thickBot="1">
      <c r="B619" s="641"/>
      <c r="C619" s="27"/>
      <c r="D619" s="107"/>
      <c r="E619" s="585"/>
      <c r="F619" s="643"/>
    </row>
    <row r="620" spans="2:6" s="8" customFormat="1" ht="14.25" customHeight="1">
      <c r="B620" s="644"/>
      <c r="C620" s="99"/>
      <c r="D620" s="100"/>
      <c r="E620" s="763"/>
      <c r="F620" s="647"/>
    </row>
    <row r="621" spans="2:6" s="8" customFormat="1" ht="14.25" customHeight="1">
      <c r="B621" s="648" t="s">
        <v>2156</v>
      </c>
      <c r="C621" s="103" t="s">
        <v>1136</v>
      </c>
      <c r="D621" s="104" t="s">
        <v>497</v>
      </c>
      <c r="E621" s="123">
        <v>2.1167244000000003</v>
      </c>
      <c r="F621" s="124">
        <f>E621*(100-$F$5)/100</f>
        <v>2.1167244000000003</v>
      </c>
    </row>
    <row r="622" spans="2:6" s="8" customFormat="1" ht="14.25" customHeight="1">
      <c r="B622" s="648" t="s">
        <v>2157</v>
      </c>
      <c r="C622" s="103" t="s">
        <v>1137</v>
      </c>
      <c r="D622" s="104" t="s">
        <v>176</v>
      </c>
      <c r="E622" s="123">
        <v>1.8527991062400004</v>
      </c>
      <c r="F622" s="124">
        <f>E622*(100-$F$5)/100</f>
        <v>1.8527991062400004</v>
      </c>
    </row>
    <row r="623" spans="2:6" s="8" customFormat="1" ht="14.25" customHeight="1">
      <c r="B623" s="648"/>
      <c r="C623" s="103" t="s">
        <v>1138</v>
      </c>
      <c r="D623" s="104" t="s">
        <v>179</v>
      </c>
      <c r="E623" s="123">
        <v>2.2018771987200005</v>
      </c>
      <c r="F623" s="124">
        <f>E623*(100-$F$5)/100</f>
        <v>2.2018771987200005</v>
      </c>
    </row>
    <row r="624" spans="2:6" s="8" customFormat="1" ht="14.25" customHeight="1">
      <c r="B624" s="463"/>
      <c r="C624" s="46"/>
      <c r="D624" s="46"/>
      <c r="E624" s="823"/>
      <c r="F624" s="824"/>
    </row>
    <row r="625" spans="2:6" s="8" customFormat="1" ht="14.25" customHeight="1" thickBot="1">
      <c r="B625" s="52"/>
      <c r="C625" s="110"/>
      <c r="D625" s="111"/>
      <c r="E625" s="639"/>
      <c r="F625" s="640"/>
    </row>
    <row r="626" spans="2:6" s="8" customFormat="1" ht="14.25" customHeight="1" thickBot="1">
      <c r="B626" s="641"/>
      <c r="C626" s="27"/>
      <c r="D626" s="107"/>
      <c r="E626" s="585"/>
      <c r="F626" s="643"/>
    </row>
    <row r="627" spans="2:6" s="8" customFormat="1" ht="14.25" customHeight="1">
      <c r="B627" s="644"/>
      <c r="C627" s="99"/>
      <c r="D627" s="100"/>
      <c r="E627" s="646"/>
      <c r="F627" s="647"/>
    </row>
    <row r="628" spans="2:6" s="8" customFormat="1" ht="14.25" customHeight="1">
      <c r="B628" s="463"/>
      <c r="C628" s="103" t="s">
        <v>1086</v>
      </c>
      <c r="D628" s="104" t="s">
        <v>464</v>
      </c>
      <c r="E628" s="123">
        <v>2.5523046460221113</v>
      </c>
      <c r="F628" s="124">
        <v>2.3245033206030157</v>
      </c>
    </row>
    <row r="629" spans="2:6" s="8" customFormat="1" ht="14.25" customHeight="1">
      <c r="B629" s="648" t="s">
        <v>2158</v>
      </c>
      <c r="C629" s="95" t="s">
        <v>1087</v>
      </c>
      <c r="D629" s="96" t="s">
        <v>465</v>
      </c>
      <c r="E629" s="94">
        <v>2.160317070198996</v>
      </c>
      <c r="F629" s="125">
        <v>1.9675018854271364</v>
      </c>
    </row>
    <row r="630" spans="2:6" s="8" customFormat="1" ht="14.25" customHeight="1">
      <c r="B630" s="760" t="s">
        <v>2157</v>
      </c>
      <c r="C630" s="95" t="s">
        <v>1088</v>
      </c>
      <c r="D630" s="96" t="s">
        <v>176</v>
      </c>
      <c r="E630" s="94">
        <v>3.0596620591356793</v>
      </c>
      <c r="F630" s="125">
        <v>2.7865774673366839</v>
      </c>
    </row>
    <row r="631" spans="2:6" s="8" customFormat="1" ht="14.25" customHeight="1">
      <c r="B631" s="760"/>
      <c r="C631" s="95" t="s">
        <v>1089</v>
      </c>
      <c r="D631" s="96" t="s">
        <v>205</v>
      </c>
      <c r="E631" s="94">
        <v>3.8712989846351773</v>
      </c>
      <c r="F631" s="125">
        <v>3.5257732100502523</v>
      </c>
    </row>
    <row r="632" spans="2:6" s="8" customFormat="1" ht="14.25" customHeight="1">
      <c r="B632" s="65"/>
      <c r="C632" s="95" t="s">
        <v>1090</v>
      </c>
      <c r="D632" s="96" t="s">
        <v>179</v>
      </c>
      <c r="E632" s="94">
        <v>3.8712989846351773</v>
      </c>
      <c r="F632" s="125">
        <v>3.5257732100502523</v>
      </c>
    </row>
    <row r="633" spans="2:6" s="8" customFormat="1" ht="14.25" customHeight="1">
      <c r="B633" s="1"/>
      <c r="C633" s="95" t="s">
        <v>1091</v>
      </c>
      <c r="D633" s="96" t="s">
        <v>178</v>
      </c>
      <c r="E633" s="94">
        <v>3.8712989846351773</v>
      </c>
      <c r="F633" s="125">
        <v>3.5257732100502523</v>
      </c>
    </row>
    <row r="634" spans="2:6" s="8" customFormat="1" ht="14.25" customHeight="1">
      <c r="B634" s="636"/>
      <c r="C634" s="95" t="s">
        <v>1092</v>
      </c>
      <c r="D634" s="96" t="s">
        <v>183</v>
      </c>
      <c r="E634" s="94">
        <v>6.6604154019376915</v>
      </c>
      <c r="F634" s="125">
        <v>6.0659520964824143</v>
      </c>
    </row>
    <row r="635" spans="2:6" s="8" customFormat="1" ht="14.25" customHeight="1">
      <c r="B635" s="636"/>
      <c r="C635" s="95" t="s">
        <v>1093</v>
      </c>
      <c r="D635" s="96" t="s">
        <v>182</v>
      </c>
      <c r="E635" s="94">
        <v>6.6604154019376915</v>
      </c>
      <c r="F635" s="125">
        <v>6.0659520964824143</v>
      </c>
    </row>
    <row r="636" spans="2:6" s="8" customFormat="1" ht="14.25" customHeight="1">
      <c r="B636" s="636"/>
      <c r="C636" s="95" t="s">
        <v>1094</v>
      </c>
      <c r="D636" s="96" t="s">
        <v>181</v>
      </c>
      <c r="E636" s="94">
        <v>6.6604154019376915</v>
      </c>
      <c r="F636" s="125">
        <v>6.0659520964824143</v>
      </c>
    </row>
    <row r="637" spans="2:6" s="8" customFormat="1" ht="14.25" customHeight="1">
      <c r="B637" s="636"/>
      <c r="C637" s="95" t="s">
        <v>1095</v>
      </c>
      <c r="D637" s="96" t="s">
        <v>466</v>
      </c>
      <c r="E637" s="94">
        <v>4.6802372004904544</v>
      </c>
      <c r="F637" s="125">
        <v>4.2625111115577905</v>
      </c>
    </row>
    <row r="638" spans="2:6" s="8" customFormat="1" ht="14.25" customHeight="1">
      <c r="B638" s="636"/>
      <c r="C638" s="95" t="s">
        <v>1096</v>
      </c>
      <c r="D638" s="96" t="s">
        <v>206</v>
      </c>
      <c r="E638" s="94">
        <v>4.6802372004904544</v>
      </c>
      <c r="F638" s="125">
        <v>4.2625111115577905</v>
      </c>
    </row>
    <row r="639" spans="2:6" s="8" customFormat="1" ht="14.25" customHeight="1">
      <c r="B639" s="636"/>
      <c r="C639" s="95" t="s">
        <v>1097</v>
      </c>
      <c r="D639" s="96" t="s">
        <v>186</v>
      </c>
      <c r="E639" s="94">
        <v>4.6802372004904544</v>
      </c>
      <c r="F639" s="125">
        <v>4.2625111115577905</v>
      </c>
    </row>
    <row r="640" spans="2:6" s="8" customFormat="1" ht="14.25" customHeight="1">
      <c r="B640" s="636"/>
      <c r="C640" s="95" t="s">
        <v>1098</v>
      </c>
      <c r="D640" s="96" t="s">
        <v>185</v>
      </c>
      <c r="E640" s="94">
        <v>4.6802372004904544</v>
      </c>
      <c r="F640" s="125">
        <v>4.2625111115577905</v>
      </c>
    </row>
    <row r="641" spans="2:6" s="8" customFormat="1" ht="14.25" customHeight="1">
      <c r="B641" s="636"/>
      <c r="C641" s="95" t="s">
        <v>1099</v>
      </c>
      <c r="D641" s="96" t="s">
        <v>184</v>
      </c>
      <c r="E641" s="94">
        <v>4.6802372004904544</v>
      </c>
      <c r="F641" s="125">
        <v>4.2625111115577905</v>
      </c>
    </row>
    <row r="642" spans="2:6" s="8" customFormat="1" ht="14.25" customHeight="1">
      <c r="B642" s="636"/>
      <c r="C642" s="95" t="s">
        <v>1104</v>
      </c>
      <c r="D642" s="96" t="s">
        <v>2415</v>
      </c>
      <c r="E642" s="94">
        <v>6.1206734730934684</v>
      </c>
      <c r="F642" s="125">
        <v>5.5743838552763822</v>
      </c>
    </row>
    <row r="643" spans="2:6" s="8" customFormat="1" ht="14.25" customHeight="1">
      <c r="B643" s="636"/>
      <c r="C643" s="95" t="s">
        <v>1101</v>
      </c>
      <c r="D643" s="96" t="s">
        <v>207</v>
      </c>
      <c r="E643" s="94">
        <v>10.352250195232164</v>
      </c>
      <c r="F643" s="125">
        <v>9.4282788663316612</v>
      </c>
    </row>
    <row r="644" spans="2:6" s="8" customFormat="1" ht="14.25" customHeight="1">
      <c r="B644" s="636"/>
      <c r="C644" s="95" t="s">
        <v>1102</v>
      </c>
      <c r="D644" s="96" t="s">
        <v>189</v>
      </c>
      <c r="E644" s="94">
        <v>10.352250195232164</v>
      </c>
      <c r="F644" s="125">
        <v>9.4282788663316612</v>
      </c>
    </row>
    <row r="645" spans="2:6" s="8" customFormat="1" ht="14.25" customHeight="1">
      <c r="B645" s="636"/>
      <c r="C645" s="95" t="s">
        <v>1103</v>
      </c>
      <c r="D645" s="96" t="s">
        <v>188</v>
      </c>
      <c r="E645" s="94">
        <v>10.352250195232164</v>
      </c>
      <c r="F645" s="125">
        <v>9.4282788663316612</v>
      </c>
    </row>
    <row r="646" spans="2:6" s="8" customFormat="1" ht="14.25" customHeight="1">
      <c r="B646" s="636"/>
      <c r="C646" s="95" t="s">
        <v>1100</v>
      </c>
      <c r="D646" s="96" t="s">
        <v>187</v>
      </c>
      <c r="E646" s="94">
        <v>10.352098492462313</v>
      </c>
      <c r="F646" s="125">
        <v>9.4281407035175882</v>
      </c>
    </row>
    <row r="647" spans="2:6" s="8" customFormat="1" ht="14.25" customHeight="1">
      <c r="B647" s="636"/>
      <c r="C647" s="95" t="s">
        <v>1105</v>
      </c>
      <c r="D647" s="96" t="s">
        <v>267</v>
      </c>
      <c r="E647" s="94">
        <v>7.9962766758271364</v>
      </c>
      <c r="F647" s="125">
        <v>7.282583493467337</v>
      </c>
    </row>
    <row r="648" spans="2:6" s="8" customFormat="1" ht="14.25" customHeight="1">
      <c r="B648" s="636"/>
      <c r="C648" s="95" t="s">
        <v>1106</v>
      </c>
      <c r="D648" s="96" t="s">
        <v>467</v>
      </c>
      <c r="E648" s="94">
        <v>22.05250585775277</v>
      </c>
      <c r="F648" s="125">
        <v>20.08424941507538</v>
      </c>
    </row>
    <row r="649" spans="2:6" s="8" customFormat="1" ht="14.25" customHeight="1">
      <c r="B649" s="636"/>
      <c r="C649" s="95" t="s">
        <v>1107</v>
      </c>
      <c r="D649" s="96" t="s">
        <v>468</v>
      </c>
      <c r="E649" s="94">
        <v>26.913556604406036</v>
      </c>
      <c r="F649" s="125">
        <v>24.511435887437191</v>
      </c>
    </row>
    <row r="650" spans="2:6" s="8" customFormat="1" ht="14.25" customHeight="1" thickBot="1">
      <c r="B650" s="637"/>
      <c r="C650" s="110"/>
      <c r="D650" s="111"/>
      <c r="E650" s="639"/>
      <c r="F650" s="640"/>
    </row>
    <row r="651" spans="2:6" s="8" customFormat="1" ht="9.9499999999999993" customHeight="1" thickBot="1">
      <c r="B651" s="641"/>
      <c r="C651" s="27"/>
      <c r="D651" s="107"/>
      <c r="E651" s="585"/>
      <c r="F651" s="643"/>
    </row>
    <row r="652" spans="2:6" s="8" customFormat="1" ht="14.25" customHeight="1">
      <c r="B652" s="644"/>
      <c r="C652" s="99"/>
      <c r="D652" s="100"/>
      <c r="E652" s="646"/>
      <c r="F652" s="647"/>
    </row>
    <row r="653" spans="2:6" s="8" customFormat="1" ht="14.25" customHeight="1">
      <c r="B653" s="463"/>
      <c r="C653" s="103" t="s">
        <v>1108</v>
      </c>
      <c r="D653" s="104" t="s">
        <v>469</v>
      </c>
      <c r="E653" s="123">
        <v>2.3216787199859179</v>
      </c>
      <c r="F653" s="124">
        <f t="shared" ref="F653:F679" si="30">E653*(100-$F$5)/100</f>
        <v>2.3216787199859179</v>
      </c>
    </row>
    <row r="654" spans="2:6" s="8" customFormat="1" ht="14.25" customHeight="1">
      <c r="B654" s="648" t="s">
        <v>2458</v>
      </c>
      <c r="C654" s="95" t="s">
        <v>1109</v>
      </c>
      <c r="D654" s="96" t="s">
        <v>470</v>
      </c>
      <c r="E654" s="94">
        <v>2.3216787199859179</v>
      </c>
      <c r="F654" s="125">
        <f t="shared" si="30"/>
        <v>2.3216787199859179</v>
      </c>
    </row>
    <row r="655" spans="2:6" s="8" customFormat="1" ht="14.25" customHeight="1">
      <c r="B655" s="2" t="s">
        <v>1614</v>
      </c>
      <c r="C655" s="95" t="s">
        <v>1110</v>
      </c>
      <c r="D655" s="96" t="s">
        <v>471</v>
      </c>
      <c r="E655" s="94">
        <v>2.3216787199859179</v>
      </c>
      <c r="F655" s="125">
        <f t="shared" si="30"/>
        <v>2.3216787199859179</v>
      </c>
    </row>
    <row r="656" spans="2:6" s="8" customFormat="1" ht="14.25" customHeight="1">
      <c r="B656" s="2"/>
      <c r="C656" s="95" t="s">
        <v>1111</v>
      </c>
      <c r="D656" s="96" t="s">
        <v>472</v>
      </c>
      <c r="E656" s="94">
        <v>2.3216787199859179</v>
      </c>
      <c r="F656" s="125">
        <f t="shared" si="30"/>
        <v>2.3216787199859179</v>
      </c>
    </row>
    <row r="657" spans="2:6" s="8" customFormat="1" ht="14.25" customHeight="1">
      <c r="B657" s="636"/>
      <c r="C657" s="95" t="s">
        <v>1112</v>
      </c>
      <c r="D657" s="96" t="s">
        <v>473</v>
      </c>
      <c r="E657" s="94">
        <v>2.7313867293951972</v>
      </c>
      <c r="F657" s="125">
        <f t="shared" si="30"/>
        <v>2.7313867293951972</v>
      </c>
    </row>
    <row r="658" spans="2:6" s="8" customFormat="1" ht="14.25" customHeight="1">
      <c r="B658" s="636"/>
      <c r="C658" s="95" t="s">
        <v>1113</v>
      </c>
      <c r="D658" s="96" t="s">
        <v>474</v>
      </c>
      <c r="E658" s="94">
        <v>2.7313867293951972</v>
      </c>
      <c r="F658" s="125">
        <f t="shared" si="30"/>
        <v>2.7313867293951972</v>
      </c>
    </row>
    <row r="659" spans="2:6" s="8" customFormat="1" ht="14.25" customHeight="1">
      <c r="B659" s="636"/>
      <c r="C659" s="95" t="s">
        <v>1114</v>
      </c>
      <c r="D659" s="96" t="s">
        <v>475</v>
      </c>
      <c r="E659" s="94">
        <v>2.7313867293951972</v>
      </c>
      <c r="F659" s="125">
        <f t="shared" si="30"/>
        <v>2.7313867293951972</v>
      </c>
    </row>
    <row r="660" spans="2:6" s="8" customFormat="1" ht="14.25" customHeight="1">
      <c r="B660" s="636"/>
      <c r="C660" s="95" t="s">
        <v>1115</v>
      </c>
      <c r="D660" s="96" t="s">
        <v>476</v>
      </c>
      <c r="E660" s="94">
        <v>3.6570233432457928</v>
      </c>
      <c r="F660" s="125">
        <f t="shared" si="30"/>
        <v>3.6570233432457928</v>
      </c>
    </row>
    <row r="661" spans="2:6" s="8" customFormat="1" ht="14.25" customHeight="1">
      <c r="B661" s="636"/>
      <c r="C661" s="95" t="s">
        <v>1116</v>
      </c>
      <c r="D661" s="96" t="s">
        <v>477</v>
      </c>
      <c r="E661" s="94">
        <v>3.6570233432457928</v>
      </c>
      <c r="F661" s="125">
        <f t="shared" si="30"/>
        <v>3.6570233432457928</v>
      </c>
    </row>
    <row r="662" spans="2:6" s="8" customFormat="1" ht="14.25" customHeight="1">
      <c r="B662" s="636"/>
      <c r="C662" s="95" t="s">
        <v>1117</v>
      </c>
      <c r="D662" s="96" t="s">
        <v>478</v>
      </c>
      <c r="E662" s="94">
        <v>3.6570233432457928</v>
      </c>
      <c r="F662" s="125">
        <f t="shared" si="30"/>
        <v>3.6570233432457928</v>
      </c>
    </row>
    <row r="663" spans="2:6" s="8" customFormat="1" ht="14.25" customHeight="1">
      <c r="B663" s="636"/>
      <c r="C663" s="95" t="s">
        <v>1118</v>
      </c>
      <c r="D663" s="96" t="s">
        <v>479</v>
      </c>
      <c r="E663" s="94">
        <v>3.6570233432457928</v>
      </c>
      <c r="F663" s="125">
        <f t="shared" si="30"/>
        <v>3.6570233432457928</v>
      </c>
    </row>
    <row r="664" spans="2:6" s="8" customFormat="1" ht="14.25" customHeight="1">
      <c r="B664" s="636"/>
      <c r="C664" s="95" t="s">
        <v>1119</v>
      </c>
      <c r="D664" s="96" t="s">
        <v>480</v>
      </c>
      <c r="E664" s="94">
        <v>4.6888805521284223</v>
      </c>
      <c r="F664" s="125">
        <f t="shared" si="30"/>
        <v>4.6888805521284223</v>
      </c>
    </row>
    <row r="665" spans="2:6" s="8" customFormat="1" ht="14.25" customHeight="1">
      <c r="B665" s="636"/>
      <c r="C665" s="95" t="s">
        <v>1120</v>
      </c>
      <c r="D665" s="96" t="s">
        <v>481</v>
      </c>
      <c r="E665" s="94">
        <v>5.493122200228119</v>
      </c>
      <c r="F665" s="125">
        <f t="shared" si="30"/>
        <v>5.4931222002281181</v>
      </c>
    </row>
    <row r="666" spans="2:6" s="8" customFormat="1" ht="14.25" customHeight="1">
      <c r="B666" s="636"/>
      <c r="C666" s="95" t="s">
        <v>1121</v>
      </c>
      <c r="D666" s="96" t="s">
        <v>482</v>
      </c>
      <c r="E666" s="94">
        <v>5.493122200228119</v>
      </c>
      <c r="F666" s="125">
        <f t="shared" si="30"/>
        <v>5.4931222002281181</v>
      </c>
    </row>
    <row r="667" spans="2:6" s="8" customFormat="1" ht="14.25" customHeight="1">
      <c r="B667" s="636"/>
      <c r="C667" s="95" t="s">
        <v>1122</v>
      </c>
      <c r="D667" s="96" t="s">
        <v>483</v>
      </c>
      <c r="E667" s="94">
        <v>6.6463743748616491</v>
      </c>
      <c r="F667" s="125">
        <f t="shared" si="30"/>
        <v>6.6463743748616491</v>
      </c>
    </row>
    <row r="668" spans="2:6" s="8" customFormat="1" ht="14.25" customHeight="1">
      <c r="B668" s="636"/>
      <c r="C668" s="95" t="s">
        <v>1123</v>
      </c>
      <c r="D668" s="96" t="s">
        <v>484</v>
      </c>
      <c r="E668" s="94">
        <v>6.6463743748616491</v>
      </c>
      <c r="F668" s="125">
        <f t="shared" si="30"/>
        <v>6.6463743748616491</v>
      </c>
    </row>
    <row r="669" spans="2:6" s="8" customFormat="1" ht="14.25" customHeight="1">
      <c r="B669" s="636"/>
      <c r="C669" s="95" t="s">
        <v>1124</v>
      </c>
      <c r="D669" s="96" t="s">
        <v>485</v>
      </c>
      <c r="E669" s="94">
        <v>6.6463743748616491</v>
      </c>
      <c r="F669" s="125">
        <f t="shared" si="30"/>
        <v>6.6463743748616491</v>
      </c>
    </row>
    <row r="670" spans="2:6" s="8" customFormat="1" ht="14.25" customHeight="1">
      <c r="B670" s="648"/>
      <c r="C670" s="95" t="s">
        <v>1125</v>
      </c>
      <c r="D670" s="96" t="s">
        <v>486</v>
      </c>
      <c r="E670" s="94">
        <v>10.015084674449056</v>
      </c>
      <c r="F670" s="125">
        <f t="shared" si="30"/>
        <v>10.015084674449056</v>
      </c>
    </row>
    <row r="671" spans="2:6" s="8" customFormat="1" ht="14.25" customHeight="1">
      <c r="B671" s="648"/>
      <c r="C671" s="95" t="s">
        <v>1126</v>
      </c>
      <c r="D671" s="96" t="s">
        <v>487</v>
      </c>
      <c r="E671" s="94">
        <v>10.015084674449056</v>
      </c>
      <c r="F671" s="125">
        <f t="shared" si="30"/>
        <v>10.015084674449056</v>
      </c>
    </row>
    <row r="672" spans="2:6" s="8" customFormat="1" ht="14.25" customHeight="1">
      <c r="B672" s="648"/>
      <c r="C672" s="95" t="s">
        <v>1127</v>
      </c>
      <c r="D672" s="96" t="s">
        <v>488</v>
      </c>
      <c r="E672" s="94">
        <v>13.232051266847847</v>
      </c>
      <c r="F672" s="125">
        <f t="shared" si="30"/>
        <v>13.232051266847847</v>
      </c>
    </row>
    <row r="673" spans="2:8" s="8" customFormat="1" ht="14.25" customHeight="1">
      <c r="B673" s="636"/>
      <c r="C673" s="95" t="s">
        <v>1128</v>
      </c>
      <c r="D673" s="96" t="s">
        <v>489</v>
      </c>
      <c r="E673" s="94">
        <v>13.990769802790959</v>
      </c>
      <c r="F673" s="125">
        <f t="shared" si="30"/>
        <v>13.990769802790959</v>
      </c>
    </row>
    <row r="674" spans="2:8" s="8" customFormat="1" ht="14.25" customHeight="1">
      <c r="B674" s="636"/>
      <c r="C674" s="95" t="s">
        <v>1129</v>
      </c>
      <c r="D674" s="96" t="s">
        <v>490</v>
      </c>
      <c r="E674" s="94">
        <v>13.990769802790959</v>
      </c>
      <c r="F674" s="125">
        <f t="shared" si="30"/>
        <v>13.990769802790959</v>
      </c>
    </row>
    <row r="675" spans="2:8" s="8" customFormat="1" ht="14.25" customHeight="1">
      <c r="B675" s="636"/>
      <c r="C675" s="95" t="s">
        <v>1130</v>
      </c>
      <c r="D675" s="96" t="s">
        <v>491</v>
      </c>
      <c r="E675" s="94">
        <v>19.301799554392733</v>
      </c>
      <c r="F675" s="125">
        <f t="shared" si="30"/>
        <v>19.301799554392733</v>
      </c>
      <c r="H675" s="15"/>
    </row>
    <row r="676" spans="2:8" s="8" customFormat="1" ht="14.25" customHeight="1">
      <c r="B676" s="636"/>
      <c r="C676" s="127" t="s">
        <v>1131</v>
      </c>
      <c r="D676" s="127" t="s">
        <v>492</v>
      </c>
      <c r="E676" s="792" t="s">
        <v>1438</v>
      </c>
      <c r="F676" s="780" t="s">
        <v>1438</v>
      </c>
    </row>
    <row r="677" spans="2:8" s="8" customFormat="1" ht="14.25" customHeight="1">
      <c r="B677" s="636"/>
      <c r="C677" s="127" t="s">
        <v>1132</v>
      </c>
      <c r="D677" s="127" t="s">
        <v>493</v>
      </c>
      <c r="E677" s="792" t="s">
        <v>1438</v>
      </c>
      <c r="F677" s="780" t="s">
        <v>1438</v>
      </c>
    </row>
    <row r="678" spans="2:8" s="8" customFormat="1" ht="14.25" customHeight="1">
      <c r="B678" s="636"/>
      <c r="C678" s="95" t="s">
        <v>1133</v>
      </c>
      <c r="D678" s="96" t="s">
        <v>494</v>
      </c>
      <c r="E678" s="94">
        <v>26.691718094478627</v>
      </c>
      <c r="F678" s="125">
        <f t="shared" si="30"/>
        <v>26.691718094478627</v>
      </c>
    </row>
    <row r="679" spans="2:8" s="8" customFormat="1" ht="14.25" customHeight="1">
      <c r="B679" s="636"/>
      <c r="C679" s="95" t="s">
        <v>1134</v>
      </c>
      <c r="D679" s="96" t="s">
        <v>495</v>
      </c>
      <c r="E679" s="94">
        <v>33.96024166881363</v>
      </c>
      <c r="F679" s="125">
        <f t="shared" si="30"/>
        <v>33.96024166881363</v>
      </c>
    </row>
    <row r="680" spans="2:8" s="8" customFormat="1" ht="14.25" customHeight="1">
      <c r="B680" s="636"/>
      <c r="C680" s="126" t="s">
        <v>1135</v>
      </c>
      <c r="D680" s="127" t="s">
        <v>496</v>
      </c>
      <c r="E680" s="792" t="s">
        <v>1438</v>
      </c>
      <c r="F680" s="780" t="s">
        <v>1438</v>
      </c>
    </row>
    <row r="681" spans="2:8" s="8" customFormat="1" ht="14.25" customHeight="1" thickBot="1">
      <c r="B681" s="637"/>
      <c r="C681" s="110"/>
      <c r="D681" s="111"/>
      <c r="E681" s="761"/>
      <c r="F681" s="640"/>
    </row>
    <row r="682" spans="2:8" s="8" customFormat="1" ht="9.9499999999999993" customHeight="1" thickBot="1">
      <c r="B682" s="641"/>
      <c r="C682" s="27"/>
      <c r="D682" s="107"/>
      <c r="E682" s="643"/>
      <c r="F682" s="643"/>
    </row>
    <row r="683" spans="2:8" s="8" customFormat="1" ht="14.25" customHeight="1">
      <c r="B683" s="253"/>
      <c r="C683" s="212"/>
      <c r="D683" s="213"/>
      <c r="E683" s="518"/>
      <c r="F683" s="519"/>
    </row>
    <row r="684" spans="2:8" s="8" customFormat="1" ht="14.25" customHeight="1">
      <c r="B684" s="648" t="s">
        <v>2165</v>
      </c>
      <c r="C684" s="634" t="s">
        <v>2238</v>
      </c>
      <c r="D684" s="104" t="s">
        <v>2100</v>
      </c>
      <c r="E684" s="123">
        <v>5.1966144000000005</v>
      </c>
      <c r="F684" s="124">
        <f>E684*(100-$F$5)/100</f>
        <v>5.1966144000000005</v>
      </c>
    </row>
    <row r="685" spans="2:8" s="8" customFormat="1" ht="14.25" customHeight="1">
      <c r="B685" s="2" t="s">
        <v>2141</v>
      </c>
      <c r="C685" s="634" t="s">
        <v>2101</v>
      </c>
      <c r="D685" s="104" t="s">
        <v>2102</v>
      </c>
      <c r="E685" s="123">
        <v>5.1966144000000005</v>
      </c>
      <c r="F685" s="124">
        <f t="shared" ref="F685:F691" si="31">E685*(100-$F$5)/100</f>
        <v>5.1966144000000005</v>
      </c>
    </row>
    <row r="686" spans="2:8" s="8" customFormat="1" ht="14.25" customHeight="1">
      <c r="B686" s="241"/>
      <c r="C686" s="634" t="s">
        <v>2103</v>
      </c>
      <c r="D686" s="104" t="s">
        <v>229</v>
      </c>
      <c r="E686" s="123">
        <v>5.1966144000000005</v>
      </c>
      <c r="F686" s="124">
        <f t="shared" si="31"/>
        <v>5.1966144000000005</v>
      </c>
    </row>
    <row r="687" spans="2:8" s="8" customFormat="1" ht="14.25" customHeight="1">
      <c r="B687" s="241"/>
      <c r="C687" s="634" t="s">
        <v>2104</v>
      </c>
      <c r="D687" s="104" t="s">
        <v>230</v>
      </c>
      <c r="E687" s="123">
        <v>5.1966144000000005</v>
      </c>
      <c r="F687" s="124">
        <f t="shared" si="31"/>
        <v>5.1966144000000005</v>
      </c>
    </row>
    <row r="688" spans="2:8" s="8" customFormat="1" ht="14.25" customHeight="1">
      <c r="B688" s="241"/>
      <c r="C688" s="634" t="s">
        <v>2105</v>
      </c>
      <c r="D688" s="104" t="s">
        <v>24</v>
      </c>
      <c r="E688" s="123">
        <v>5.1966144000000005</v>
      </c>
      <c r="F688" s="124">
        <f t="shared" si="31"/>
        <v>5.1966144000000005</v>
      </c>
    </row>
    <row r="689" spans="2:6" s="8" customFormat="1" ht="14.25" customHeight="1">
      <c r="B689" s="241"/>
      <c r="C689" s="634" t="s">
        <v>2106</v>
      </c>
      <c r="D689" s="104" t="s">
        <v>397</v>
      </c>
      <c r="E689" s="123">
        <v>5.1966144000000005</v>
      </c>
      <c r="F689" s="124">
        <f t="shared" si="31"/>
        <v>5.1966144000000005</v>
      </c>
    </row>
    <row r="690" spans="2:6" s="8" customFormat="1" ht="14.25" customHeight="1">
      <c r="B690" s="241"/>
      <c r="C690" s="634" t="s">
        <v>2107</v>
      </c>
      <c r="D690" s="104" t="s">
        <v>398</v>
      </c>
      <c r="E690" s="123">
        <v>5.1966144000000005</v>
      </c>
      <c r="F690" s="124">
        <f t="shared" si="31"/>
        <v>5.1966144000000005</v>
      </c>
    </row>
    <row r="691" spans="2:6" s="8" customFormat="1" ht="14.25" customHeight="1">
      <c r="B691" s="241"/>
      <c r="C691" s="634" t="s">
        <v>2108</v>
      </c>
      <c r="D691" s="104" t="s">
        <v>399</v>
      </c>
      <c r="E691" s="123">
        <v>5.1966144000000005</v>
      </c>
      <c r="F691" s="124">
        <f t="shared" si="31"/>
        <v>5.1966144000000005</v>
      </c>
    </row>
    <row r="692" spans="2:6" s="8" customFormat="1" ht="14.25" customHeight="1" thickBot="1">
      <c r="B692" s="251"/>
      <c r="C692" s="224"/>
      <c r="D692" s="225"/>
      <c r="E692" s="341"/>
      <c r="F692" s="298"/>
    </row>
    <row r="693" spans="2:6" s="8" customFormat="1" ht="9.9499999999999993" customHeight="1" thickBot="1">
      <c r="C693" s="27"/>
      <c r="D693" s="107"/>
      <c r="E693" s="585"/>
      <c r="F693" s="643"/>
    </row>
    <row r="694" spans="2:6" s="8" customFormat="1" ht="14.25" customHeight="1">
      <c r="B694" s="18"/>
      <c r="C694" s="99"/>
      <c r="D694" s="100"/>
      <c r="E694" s="646"/>
      <c r="F694" s="647"/>
    </row>
    <row r="695" spans="2:6" s="8" customFormat="1" ht="14.25" customHeight="1">
      <c r="B695" s="463"/>
      <c r="C695" s="103" t="s">
        <v>1139</v>
      </c>
      <c r="D695" s="104">
        <v>16</v>
      </c>
      <c r="E695" s="123">
        <v>3.7010732155267609</v>
      </c>
      <c r="F695" s="124">
        <f t="shared" ref="F695:F704" si="32">E695*(100-$F$5)/100</f>
        <v>3.7010732155267605</v>
      </c>
    </row>
    <row r="696" spans="2:6" s="8" customFormat="1" ht="14.25" customHeight="1">
      <c r="B696" s="648" t="s">
        <v>2159</v>
      </c>
      <c r="C696" s="95" t="s">
        <v>1140</v>
      </c>
      <c r="D696" s="96">
        <v>20</v>
      </c>
      <c r="E696" s="94">
        <v>3.2169665923987885</v>
      </c>
      <c r="F696" s="125">
        <f t="shared" si="32"/>
        <v>3.2169665923987885</v>
      </c>
    </row>
    <row r="697" spans="2:6" s="8" customFormat="1" ht="14.25" customHeight="1">
      <c r="B697" s="2" t="s">
        <v>2160</v>
      </c>
      <c r="C697" s="95" t="s">
        <v>1141</v>
      </c>
      <c r="D697" s="96">
        <v>25</v>
      </c>
      <c r="E697" s="94">
        <v>4.0758654398839012</v>
      </c>
      <c r="F697" s="125">
        <f t="shared" si="32"/>
        <v>4.0758654398839012</v>
      </c>
    </row>
    <row r="698" spans="2:6" s="8" customFormat="1" ht="14.25" customHeight="1">
      <c r="B698" s="65"/>
      <c r="C698" s="95" t="s">
        <v>1142</v>
      </c>
      <c r="D698" s="96">
        <v>32</v>
      </c>
      <c r="E698" s="94">
        <v>4.6692864617827068</v>
      </c>
      <c r="F698" s="125">
        <f t="shared" si="32"/>
        <v>4.6692864617827068</v>
      </c>
    </row>
    <row r="699" spans="2:6" s="8" customFormat="1" ht="14.25" customHeight="1">
      <c r="B699" s="1"/>
      <c r="C699" s="95" t="s">
        <v>1143</v>
      </c>
      <c r="D699" s="96">
        <v>40</v>
      </c>
      <c r="E699" s="94">
        <v>5.5906506799940106</v>
      </c>
      <c r="F699" s="125">
        <f t="shared" si="32"/>
        <v>5.5906506799940106</v>
      </c>
    </row>
    <row r="700" spans="2:6" s="8" customFormat="1" ht="14.25" customHeight="1">
      <c r="B700" s="636"/>
      <c r="C700" s="95" t="s">
        <v>1144</v>
      </c>
      <c r="D700" s="96">
        <v>50</v>
      </c>
      <c r="E700" s="94">
        <v>8.6046048175326799</v>
      </c>
      <c r="F700" s="125">
        <f t="shared" si="32"/>
        <v>8.6046048175326799</v>
      </c>
    </row>
    <row r="701" spans="2:6" s="8" customFormat="1" ht="14.25" customHeight="1">
      <c r="B701" s="636"/>
      <c r="C701" s="95" t="s">
        <v>1145</v>
      </c>
      <c r="D701" s="96">
        <v>63</v>
      </c>
      <c r="E701" s="94">
        <v>11.274999416077305</v>
      </c>
      <c r="F701" s="125">
        <f t="shared" si="32"/>
        <v>11.274999416077305</v>
      </c>
    </row>
    <row r="702" spans="2:6" s="8" customFormat="1" ht="14.25" customHeight="1">
      <c r="B702" s="636"/>
      <c r="C702" s="95" t="s">
        <v>1146</v>
      </c>
      <c r="D702" s="96">
        <v>75</v>
      </c>
      <c r="E702" s="94">
        <v>39.977837264761654</v>
      </c>
      <c r="F702" s="125">
        <f t="shared" si="32"/>
        <v>39.977837264761654</v>
      </c>
    </row>
    <row r="703" spans="2:6" s="8" customFormat="1" ht="14.25" customHeight="1">
      <c r="B703" s="636"/>
      <c r="C703" s="95" t="s">
        <v>1147</v>
      </c>
      <c r="D703" s="96">
        <v>90</v>
      </c>
      <c r="E703" s="94">
        <v>54.188709104969881</v>
      </c>
      <c r="F703" s="125">
        <f t="shared" si="32"/>
        <v>54.188709104969888</v>
      </c>
    </row>
    <row r="704" spans="2:6" s="8" customFormat="1" ht="14.25" customHeight="1">
      <c r="B704" s="636"/>
      <c r="C704" s="95" t="s">
        <v>1148</v>
      </c>
      <c r="D704" s="96">
        <v>110</v>
      </c>
      <c r="E704" s="94">
        <v>76.613777195672114</v>
      </c>
      <c r="F704" s="125">
        <f t="shared" si="32"/>
        <v>76.613777195672114</v>
      </c>
    </row>
    <row r="705" spans="2:6" s="8" customFormat="1" ht="14.25" customHeight="1" thickBot="1">
      <c r="B705" s="637"/>
      <c r="C705" s="110"/>
      <c r="D705" s="111"/>
      <c r="E705" s="639"/>
      <c r="F705" s="640"/>
    </row>
    <row r="706" spans="2:6" s="8" customFormat="1" ht="9.9499999999999993" customHeight="1" thickBot="1">
      <c r="B706" s="641"/>
      <c r="C706" s="27"/>
      <c r="D706" s="107"/>
      <c r="E706" s="585"/>
      <c r="F706" s="643"/>
    </row>
    <row r="707" spans="2:6" s="8" customFormat="1" ht="14.25" customHeight="1">
      <c r="B707" s="644"/>
      <c r="C707" s="99"/>
      <c r="D707" s="100"/>
      <c r="E707" s="646"/>
      <c r="F707" s="647"/>
    </row>
    <row r="708" spans="2:6" s="8" customFormat="1" ht="14.25" customHeight="1">
      <c r="B708" s="463"/>
      <c r="C708" s="103" t="s">
        <v>1149</v>
      </c>
      <c r="D708" s="104" t="s">
        <v>167</v>
      </c>
      <c r="E708" s="123">
        <v>4.6692864617827068</v>
      </c>
      <c r="F708" s="124">
        <f t="shared" ref="F708:F717" si="33">E708*(100-$F$5)/100</f>
        <v>4.6692864617827068</v>
      </c>
    </row>
    <row r="709" spans="2:6" s="8" customFormat="1" ht="14.25" customHeight="1">
      <c r="B709" s="648" t="s">
        <v>2159</v>
      </c>
      <c r="C709" s="95" t="s">
        <v>1150</v>
      </c>
      <c r="D709" s="96" t="s">
        <v>137</v>
      </c>
      <c r="E709" s="94">
        <v>3.5292934460297385</v>
      </c>
      <c r="F709" s="125">
        <f t="shared" si="33"/>
        <v>3.5292934460297385</v>
      </c>
    </row>
    <row r="710" spans="2:6" s="8" customFormat="1" ht="14.25" customHeight="1">
      <c r="B710" s="2" t="s">
        <v>2141</v>
      </c>
      <c r="C710" s="95" t="s">
        <v>1151</v>
      </c>
      <c r="D710" s="96" t="s">
        <v>19</v>
      </c>
      <c r="E710" s="94">
        <v>4.122714467928545</v>
      </c>
      <c r="F710" s="125">
        <f t="shared" si="33"/>
        <v>4.122714467928545</v>
      </c>
    </row>
    <row r="711" spans="2:6" s="8" customFormat="1" ht="14.25" customHeight="1">
      <c r="B711" s="65"/>
      <c r="C711" s="95" t="s">
        <v>1152</v>
      </c>
      <c r="D711" s="96" t="s">
        <v>22</v>
      </c>
      <c r="E711" s="94">
        <v>5.1533930849106797</v>
      </c>
      <c r="F711" s="125">
        <f t="shared" si="33"/>
        <v>5.1533930849106797</v>
      </c>
    </row>
    <row r="712" spans="2:6" s="8" customFormat="1" ht="14.25" customHeight="1">
      <c r="B712" s="65"/>
      <c r="C712" s="95" t="s">
        <v>1153</v>
      </c>
      <c r="D712" s="96" t="s">
        <v>23</v>
      </c>
      <c r="E712" s="94">
        <v>6.246537072619005</v>
      </c>
      <c r="F712" s="125">
        <f t="shared" si="33"/>
        <v>6.246537072619005</v>
      </c>
    </row>
    <row r="713" spans="2:6" s="8" customFormat="1" ht="14.25" customHeight="1">
      <c r="B713" s="65"/>
      <c r="C713" s="95" t="s">
        <v>1154</v>
      </c>
      <c r="D713" s="96" t="s">
        <v>25</v>
      </c>
      <c r="E713" s="94">
        <v>8.6670701882588723</v>
      </c>
      <c r="F713" s="125">
        <f t="shared" si="33"/>
        <v>8.6670701882588723</v>
      </c>
    </row>
    <row r="714" spans="2:6" s="8" customFormat="1" ht="14.25" customHeight="1">
      <c r="B714" s="65"/>
      <c r="C714" s="95" t="s">
        <v>1155</v>
      </c>
      <c r="D714" s="96" t="s">
        <v>26</v>
      </c>
      <c r="E714" s="94">
        <v>12.555539515964202</v>
      </c>
      <c r="F714" s="125">
        <f t="shared" si="33"/>
        <v>12.555539515964204</v>
      </c>
    </row>
    <row r="715" spans="2:6" s="8" customFormat="1" ht="14.25" customHeight="1">
      <c r="B715" s="1"/>
      <c r="C715" s="95" t="s">
        <v>1156</v>
      </c>
      <c r="D715" s="96" t="s">
        <v>139</v>
      </c>
      <c r="E715" s="94">
        <v>45.693418686208041</v>
      </c>
      <c r="F715" s="125">
        <f t="shared" si="33"/>
        <v>45.693418686208041</v>
      </c>
    </row>
    <row r="716" spans="2:6" s="8" customFormat="1" ht="14.25" customHeight="1">
      <c r="B716" s="636"/>
      <c r="C716" s="95" t="s">
        <v>1157</v>
      </c>
      <c r="D716" s="96" t="s">
        <v>140</v>
      </c>
      <c r="E716" s="94">
        <v>58.295807230216866</v>
      </c>
      <c r="F716" s="125">
        <f t="shared" si="33"/>
        <v>58.295807230216866</v>
      </c>
    </row>
    <row r="717" spans="2:6" s="8" customFormat="1" ht="14.25" customHeight="1">
      <c r="B717" s="636"/>
      <c r="C717" s="95" t="s">
        <v>1158</v>
      </c>
      <c r="D717" s="96" t="s">
        <v>141</v>
      </c>
      <c r="E717" s="94">
        <v>92.620528444258312</v>
      </c>
      <c r="F717" s="125">
        <f t="shared" si="33"/>
        <v>92.620528444258312</v>
      </c>
    </row>
    <row r="718" spans="2:6" s="8" customFormat="1" ht="14.25" customHeight="1" thickBot="1">
      <c r="B718" s="637"/>
      <c r="C718" s="110"/>
      <c r="D718" s="111"/>
      <c r="E718" s="639"/>
      <c r="F718" s="640"/>
    </row>
    <row r="719" spans="2:6" s="8" customFormat="1" ht="9.9499999999999993" customHeight="1" thickBot="1">
      <c r="B719" s="641"/>
      <c r="C719" s="27"/>
      <c r="D719" s="107"/>
      <c r="E719" s="585"/>
      <c r="F719" s="643"/>
    </row>
    <row r="720" spans="2:6" s="8" customFormat="1" ht="14.25" customHeight="1">
      <c r="B720" s="644"/>
      <c r="C720" s="99"/>
      <c r="D720" s="100"/>
      <c r="E720" s="646"/>
      <c r="F720" s="647"/>
    </row>
    <row r="721" spans="2:6" s="8" customFormat="1" ht="14.25" customHeight="1">
      <c r="B721" s="463"/>
      <c r="C721" s="103" t="s">
        <v>1159</v>
      </c>
      <c r="D721" s="104" t="s">
        <v>168</v>
      </c>
      <c r="E721" s="123">
        <v>5.2783238263630601</v>
      </c>
      <c r="F721" s="124">
        <f t="shared" ref="F721:F730" si="34">E721*(100-$F$5)/100</f>
        <v>5.2783238263630601</v>
      </c>
    </row>
    <row r="722" spans="2:6" s="8" customFormat="1" ht="14.25" customHeight="1">
      <c r="B722" s="648" t="s">
        <v>2159</v>
      </c>
      <c r="C722" s="95" t="s">
        <v>1160</v>
      </c>
      <c r="D722" s="96" t="s">
        <v>134</v>
      </c>
      <c r="E722" s="94">
        <v>4.2164125240178292</v>
      </c>
      <c r="F722" s="125">
        <f t="shared" si="34"/>
        <v>4.2164125240178292</v>
      </c>
    </row>
    <row r="723" spans="2:6" s="8" customFormat="1" ht="14.25" customHeight="1">
      <c r="B723" s="648" t="s">
        <v>2161</v>
      </c>
      <c r="C723" s="95" t="s">
        <v>1161</v>
      </c>
      <c r="D723" s="96" t="s">
        <v>133</v>
      </c>
      <c r="E723" s="94">
        <v>5.3720218824523451</v>
      </c>
      <c r="F723" s="125">
        <f t="shared" si="34"/>
        <v>5.3720218824523451</v>
      </c>
    </row>
    <row r="724" spans="2:6" s="8" customFormat="1" ht="14.25" customHeight="1">
      <c r="B724" s="65"/>
      <c r="C724" s="95" t="s">
        <v>1162</v>
      </c>
      <c r="D724" s="96" t="s">
        <v>132</v>
      </c>
      <c r="E724" s="94">
        <v>6.527631240886862</v>
      </c>
      <c r="F724" s="125">
        <f t="shared" si="34"/>
        <v>6.5276312408868629</v>
      </c>
    </row>
    <row r="725" spans="2:6" s="8" customFormat="1" ht="14.25" customHeight="1">
      <c r="B725" s="1"/>
      <c r="C725" s="95" t="s">
        <v>1163</v>
      </c>
      <c r="D725" s="96" t="s">
        <v>131</v>
      </c>
      <c r="E725" s="94">
        <v>8.9637806992082751</v>
      </c>
      <c r="F725" s="125">
        <f t="shared" si="34"/>
        <v>8.9637806992082751</v>
      </c>
    </row>
    <row r="726" spans="2:6" s="8" customFormat="1" ht="14.25" customHeight="1">
      <c r="B726" s="636"/>
      <c r="C726" s="95" t="s">
        <v>1164</v>
      </c>
      <c r="D726" s="96" t="s">
        <v>135</v>
      </c>
      <c r="E726" s="94">
        <v>12.571155858645749</v>
      </c>
      <c r="F726" s="125">
        <f t="shared" si="34"/>
        <v>12.571155858645749</v>
      </c>
    </row>
    <row r="727" spans="2:6" s="8" customFormat="1" ht="14.25" customHeight="1">
      <c r="B727" s="636"/>
      <c r="C727" s="95" t="s">
        <v>1165</v>
      </c>
      <c r="D727" s="96" t="s">
        <v>136</v>
      </c>
      <c r="E727" s="94">
        <v>17.552769174059407</v>
      </c>
      <c r="F727" s="125">
        <f t="shared" si="34"/>
        <v>17.552769174059407</v>
      </c>
    </row>
    <row r="728" spans="2:6" s="8" customFormat="1" ht="14.25" customHeight="1">
      <c r="B728" s="636"/>
      <c r="C728" s="95" t="s">
        <v>1166</v>
      </c>
      <c r="D728" s="96" t="s">
        <v>142</v>
      </c>
      <c r="E728" s="94">
        <v>50.034761951678249</v>
      </c>
      <c r="F728" s="125">
        <f t="shared" si="34"/>
        <v>50.034761951678249</v>
      </c>
    </row>
    <row r="729" spans="2:6" s="8" customFormat="1" ht="14.25" customHeight="1">
      <c r="B729" s="636"/>
      <c r="C729" s="95" t="s">
        <v>1167</v>
      </c>
      <c r="D729" s="96" t="s">
        <v>143</v>
      </c>
      <c r="E729" s="94">
        <v>67.837392608642418</v>
      </c>
      <c r="F729" s="125">
        <f>E729*(100-$F$5)/100</f>
        <v>67.837392608642418</v>
      </c>
    </row>
    <row r="730" spans="2:6" s="8" customFormat="1" ht="14.25" customHeight="1">
      <c r="B730" s="636"/>
      <c r="C730" s="95" t="s">
        <v>1168</v>
      </c>
      <c r="D730" s="96" t="s">
        <v>144</v>
      </c>
      <c r="E730" s="94">
        <v>104.17662202860346</v>
      </c>
      <c r="F730" s="125">
        <f t="shared" si="34"/>
        <v>104.17662202860348</v>
      </c>
    </row>
    <row r="731" spans="2:6" s="8" customFormat="1" ht="14.25" customHeight="1" thickBot="1">
      <c r="B731" s="637"/>
      <c r="C731" s="110"/>
      <c r="D731" s="111"/>
      <c r="E731" s="639"/>
      <c r="F731" s="640"/>
    </row>
    <row r="732" spans="2:6" s="8" customFormat="1" ht="9.9499999999999993" customHeight="1" thickBot="1">
      <c r="B732" s="641"/>
      <c r="C732" s="27"/>
      <c r="D732" s="107"/>
      <c r="E732" s="585"/>
      <c r="F732" s="643"/>
    </row>
    <row r="733" spans="2:6" s="8" customFormat="1" ht="14.25" customHeight="1">
      <c r="B733" s="644"/>
      <c r="C733" s="99"/>
      <c r="D733" s="100"/>
      <c r="E733" s="646"/>
      <c r="F733" s="647"/>
    </row>
    <row r="734" spans="2:6" s="8" customFormat="1" ht="14.25" customHeight="1">
      <c r="B734" s="807" t="s">
        <v>2159</v>
      </c>
      <c r="C734" s="726" t="s">
        <v>1169</v>
      </c>
      <c r="D734" s="794" t="s">
        <v>134</v>
      </c>
      <c r="E734" s="727">
        <v>4.7289408908262178</v>
      </c>
      <c r="F734" s="721">
        <f t="shared" ref="F734:F739" si="35">E734*(100-$F$5)/100</f>
        <v>4.7289408908262178</v>
      </c>
    </row>
    <row r="735" spans="2:6" s="8" customFormat="1" ht="14.25" customHeight="1">
      <c r="B735" s="648" t="s">
        <v>2162</v>
      </c>
      <c r="C735" s="795" t="s">
        <v>1170</v>
      </c>
      <c r="D735" s="796" t="s">
        <v>133</v>
      </c>
      <c r="E735" s="743">
        <v>5.4366735411539517</v>
      </c>
      <c r="F735" s="741">
        <f t="shared" si="35"/>
        <v>5.4366735411539517</v>
      </c>
    </row>
    <row r="736" spans="2:6" s="8" customFormat="1" ht="14.25" customHeight="1">
      <c r="B736" s="648"/>
      <c r="C736" s="795" t="s">
        <v>1171</v>
      </c>
      <c r="D736" s="796" t="s">
        <v>132</v>
      </c>
      <c r="E736" s="743">
        <v>6.7877995099614452</v>
      </c>
      <c r="F736" s="741">
        <f t="shared" si="35"/>
        <v>6.7877995099614452</v>
      </c>
    </row>
    <row r="737" spans="2:6" s="8" customFormat="1" ht="14.25" customHeight="1">
      <c r="B737" s="1"/>
      <c r="C737" s="795" t="s">
        <v>1172</v>
      </c>
      <c r="D737" s="796" t="s">
        <v>131</v>
      </c>
      <c r="E737" s="743">
        <v>8.0745861469209572</v>
      </c>
      <c r="F737" s="741">
        <f t="shared" si="35"/>
        <v>8.0745861469209572</v>
      </c>
    </row>
    <row r="738" spans="2:6" s="8" customFormat="1" ht="14.25" customHeight="1">
      <c r="B738" s="636"/>
      <c r="C738" s="795" t="s">
        <v>1173</v>
      </c>
      <c r="D738" s="796" t="s">
        <v>135</v>
      </c>
      <c r="E738" s="743">
        <v>9.4578817816524356</v>
      </c>
      <c r="F738" s="741">
        <f t="shared" si="35"/>
        <v>9.4578817816524356</v>
      </c>
    </row>
    <row r="739" spans="2:6" s="8" customFormat="1" ht="14.25" customHeight="1" thickBot="1">
      <c r="B739" s="637"/>
      <c r="C739" s="797" t="s">
        <v>1174</v>
      </c>
      <c r="D739" s="798" t="s">
        <v>136</v>
      </c>
      <c r="E739" s="825">
        <v>15.32884581278023</v>
      </c>
      <c r="F739" s="826">
        <f t="shared" si="35"/>
        <v>15.32884581278023</v>
      </c>
    </row>
    <row r="740" spans="2:6" s="8" customFormat="1" ht="14.25" customHeight="1">
      <c r="B740" s="644"/>
      <c r="C740" s="735"/>
      <c r="D740" s="800"/>
      <c r="E740" s="736"/>
      <c r="F740" s="737"/>
    </row>
    <row r="741" spans="2:6" s="8" customFormat="1" ht="14.25" customHeight="1">
      <c r="B741" s="463"/>
      <c r="C741" s="103" t="s">
        <v>1175</v>
      </c>
      <c r="D741" s="104" t="s">
        <v>167</v>
      </c>
      <c r="E741" s="123">
        <v>5.4990036000000009</v>
      </c>
      <c r="F741" s="721">
        <f t="shared" ref="F741" si="36">E741*(100-$F$5)/100</f>
        <v>5.4990036000000009</v>
      </c>
    </row>
    <row r="742" spans="2:6" s="8" customFormat="1" ht="14.25" customHeight="1">
      <c r="B742" s="807" t="s">
        <v>2159</v>
      </c>
      <c r="C742" s="95" t="s">
        <v>1176</v>
      </c>
      <c r="D742" s="96" t="s">
        <v>137</v>
      </c>
      <c r="E742" s="94">
        <v>4.0134000691577114</v>
      </c>
      <c r="F742" s="741">
        <f t="shared" ref="F742:F750" si="37">E742*(100-$F$5)/100</f>
        <v>4.0134000691577114</v>
      </c>
    </row>
    <row r="743" spans="2:6" s="8" customFormat="1" ht="14.25" customHeight="1">
      <c r="B743" s="760" t="s">
        <v>2151</v>
      </c>
      <c r="C743" s="95" t="s">
        <v>1177</v>
      </c>
      <c r="D743" s="96" t="s">
        <v>19</v>
      </c>
      <c r="E743" s="94">
        <v>4.6068210910565179</v>
      </c>
      <c r="F743" s="741">
        <f t="shared" si="37"/>
        <v>4.6068210910565179</v>
      </c>
    </row>
    <row r="744" spans="2:6" s="8" customFormat="1" ht="14.25" customHeight="1">
      <c r="B744" s="65"/>
      <c r="C744" s="95" t="s">
        <v>1178</v>
      </c>
      <c r="D744" s="96" t="s">
        <v>22</v>
      </c>
      <c r="E744" s="94">
        <v>5.7311977641279386</v>
      </c>
      <c r="F744" s="741">
        <f t="shared" si="37"/>
        <v>5.7311977641279386</v>
      </c>
    </row>
    <row r="745" spans="2:6" s="8" customFormat="1" ht="14.25" customHeight="1">
      <c r="B745" s="1"/>
      <c r="C745" s="95" t="s">
        <v>1179</v>
      </c>
      <c r="D745" s="96" t="s">
        <v>23</v>
      </c>
      <c r="E745" s="94">
        <v>6.8087254091547171</v>
      </c>
      <c r="F745" s="741">
        <f t="shared" si="37"/>
        <v>6.8087254091547171</v>
      </c>
    </row>
    <row r="746" spans="2:6" s="8" customFormat="1" ht="14.25" customHeight="1">
      <c r="B746" s="636"/>
      <c r="C746" s="95" t="s">
        <v>1180</v>
      </c>
      <c r="D746" s="96" t="s">
        <v>25</v>
      </c>
      <c r="E746" s="94">
        <v>8.8700826431189874</v>
      </c>
      <c r="F746" s="741">
        <f t="shared" si="37"/>
        <v>8.8700826431189874</v>
      </c>
    </row>
    <row r="747" spans="2:6" s="8" customFormat="1" ht="14.25" customHeight="1">
      <c r="B747" s="636"/>
      <c r="C747" s="95" t="s">
        <v>1181</v>
      </c>
      <c r="D747" s="96" t="s">
        <v>26</v>
      </c>
      <c r="E747" s="94">
        <v>12.945948083002891</v>
      </c>
      <c r="F747" s="741">
        <f t="shared" si="37"/>
        <v>12.945948083002891</v>
      </c>
    </row>
    <row r="748" spans="2:6" s="8" customFormat="1" ht="14.25" customHeight="1">
      <c r="B748" s="636"/>
      <c r="C748" s="95" t="s">
        <v>1182</v>
      </c>
      <c r="D748" s="96" t="s">
        <v>139</v>
      </c>
      <c r="E748" s="94">
        <v>44.381645900958048</v>
      </c>
      <c r="F748" s="741">
        <f t="shared" si="37"/>
        <v>44.381645900958048</v>
      </c>
    </row>
    <row r="749" spans="2:6" s="8" customFormat="1" ht="14.25" customHeight="1">
      <c r="B749" s="636"/>
      <c r="C749" s="95" t="s">
        <v>1183</v>
      </c>
      <c r="D749" s="96" t="s">
        <v>140</v>
      </c>
      <c r="E749" s="94">
        <v>58.295807230216866</v>
      </c>
      <c r="F749" s="741">
        <f t="shared" si="37"/>
        <v>58.295807230216866</v>
      </c>
    </row>
    <row r="750" spans="2:6" s="8" customFormat="1" ht="14.25" customHeight="1">
      <c r="B750" s="636"/>
      <c r="C750" s="95" t="s">
        <v>1184</v>
      </c>
      <c r="D750" s="96" t="s">
        <v>141</v>
      </c>
      <c r="E750" s="94">
        <v>92.620528444258312</v>
      </c>
      <c r="F750" s="741">
        <f t="shared" si="37"/>
        <v>92.620528444258312</v>
      </c>
    </row>
    <row r="751" spans="2:6" s="8" customFormat="1" ht="14.25" customHeight="1" thickBot="1">
      <c r="B751" s="637"/>
      <c r="C751" s="110"/>
      <c r="D751" s="111"/>
      <c r="E751" s="639"/>
      <c r="F751" s="640"/>
    </row>
    <row r="752" spans="2:6" s="8" customFormat="1" ht="9.9499999999999993" customHeight="1" thickBot="1">
      <c r="B752" s="641"/>
      <c r="C752" s="27"/>
      <c r="D752" s="107"/>
      <c r="E752" s="585"/>
      <c r="F752" s="643"/>
    </row>
    <row r="753" spans="2:6" s="8" customFormat="1" ht="14.25" customHeight="1">
      <c r="B753" s="644"/>
      <c r="C753" s="735"/>
      <c r="D753" s="800"/>
      <c r="E753" s="736"/>
      <c r="F753" s="737"/>
    </row>
    <row r="754" spans="2:6" s="8" customFormat="1" ht="14.25" customHeight="1">
      <c r="B754" s="807" t="s">
        <v>2170</v>
      </c>
      <c r="C754" s="724"/>
      <c r="D754" s="740"/>
      <c r="E754" s="725"/>
      <c r="F754" s="728"/>
    </row>
    <row r="755" spans="2:6" s="8" customFormat="1" ht="14.25" customHeight="1">
      <c r="B755" s="760" t="s">
        <v>2163</v>
      </c>
      <c r="C755" s="103" t="s">
        <v>2109</v>
      </c>
      <c r="D755" s="104" t="s">
        <v>2110</v>
      </c>
      <c r="E755" s="123">
        <v>9.6764544000000026</v>
      </c>
      <c r="F755" s="721">
        <f t="shared" ref="F755:F757" si="38">E755*(100-$F$5)/100</f>
        <v>9.6764544000000026</v>
      </c>
    </row>
    <row r="756" spans="2:6" s="8" customFormat="1" ht="14.25" customHeight="1">
      <c r="B756" s="760"/>
      <c r="C756" s="95" t="s">
        <v>2111</v>
      </c>
      <c r="D756" s="96" t="s">
        <v>2112</v>
      </c>
      <c r="E756" s="94">
        <v>13.237927200000001</v>
      </c>
      <c r="F756" s="741">
        <f t="shared" si="38"/>
        <v>13.237927200000001</v>
      </c>
    </row>
    <row r="757" spans="2:6" s="8" customFormat="1" ht="14.25" customHeight="1">
      <c r="B757" s="760"/>
      <c r="C757" s="95" t="s">
        <v>2113</v>
      </c>
      <c r="D757" s="96" t="s">
        <v>26</v>
      </c>
      <c r="E757" s="94">
        <v>14.873068800000002</v>
      </c>
      <c r="F757" s="741">
        <f t="shared" si="38"/>
        <v>14.873068800000004</v>
      </c>
    </row>
    <row r="758" spans="2:6" s="8" customFormat="1" ht="14.25" customHeight="1" thickBot="1">
      <c r="B758" s="801"/>
      <c r="C758" s="110"/>
      <c r="D758" s="111"/>
      <c r="E758" s="639"/>
      <c r="F758" s="731"/>
    </row>
    <row r="759" spans="2:6" s="8" customFormat="1" ht="9.9499999999999993" customHeight="1" thickBot="1">
      <c r="B759" s="641"/>
      <c r="C759" s="27"/>
      <c r="D759" s="107"/>
      <c r="E759" s="585"/>
      <c r="F759" s="643"/>
    </row>
    <row r="760" spans="2:6" s="8" customFormat="1" ht="14.25" customHeight="1">
      <c r="B760" s="186"/>
      <c r="C760" s="212"/>
      <c r="D760" s="213"/>
      <c r="E760" s="518"/>
      <c r="F760" s="519"/>
    </row>
    <row r="761" spans="2:6" s="8" customFormat="1" ht="14.25" customHeight="1">
      <c r="B761" s="192" t="s">
        <v>2168</v>
      </c>
      <c r="C761" s="217"/>
      <c r="D761" s="218"/>
      <c r="E761" s="338"/>
      <c r="F761" s="303"/>
    </row>
    <row r="762" spans="2:6" s="8" customFormat="1" ht="14.25" customHeight="1">
      <c r="B762" s="803" t="s">
        <v>2169</v>
      </c>
      <c r="C762" s="103" t="s">
        <v>2114</v>
      </c>
      <c r="D762" s="104" t="s">
        <v>2115</v>
      </c>
      <c r="E762" s="123">
        <v>19.722495600000002</v>
      </c>
      <c r="F762" s="721">
        <f t="shared" ref="F762:F763" si="39">E762*(100-$F$5)/100</f>
        <v>19.722495600000002</v>
      </c>
    </row>
    <row r="763" spans="2:6" s="8" customFormat="1" ht="14.25" customHeight="1">
      <c r="B763" s="803"/>
      <c r="C763" s="95" t="s">
        <v>2116</v>
      </c>
      <c r="D763" s="96" t="s">
        <v>2117</v>
      </c>
      <c r="E763" s="94">
        <v>27.797407200000006</v>
      </c>
      <c r="F763" s="741">
        <f t="shared" si="39"/>
        <v>27.797407200000006</v>
      </c>
    </row>
    <row r="764" spans="2:6" s="8" customFormat="1" ht="14.25" customHeight="1">
      <c r="B764" s="187"/>
      <c r="C764" s="217"/>
      <c r="D764" s="218"/>
      <c r="E764" s="338"/>
      <c r="F764" s="303"/>
    </row>
    <row r="765" spans="2:6" s="8" customFormat="1" ht="14.25" customHeight="1" thickBot="1">
      <c r="B765" s="223"/>
      <c r="C765" s="224"/>
      <c r="D765" s="225"/>
      <c r="E765" s="341"/>
      <c r="F765" s="298"/>
    </row>
    <row r="766" spans="2:6" s="8" customFormat="1" ht="9.9499999999999993" customHeight="1" thickBot="1">
      <c r="B766" s="641"/>
      <c r="C766" s="27"/>
      <c r="D766" s="107"/>
      <c r="E766" s="585"/>
      <c r="F766" s="643"/>
    </row>
    <row r="767" spans="2:6" s="8" customFormat="1" ht="9.9499999999999993" customHeight="1">
      <c r="B767" s="186"/>
      <c r="C767" s="212"/>
      <c r="D767" s="213"/>
      <c r="E767" s="518"/>
      <c r="F767" s="519"/>
    </row>
    <row r="768" spans="2:6" s="8" customFormat="1" ht="14.25" customHeight="1">
      <c r="B768" s="648" t="s">
        <v>2166</v>
      </c>
      <c r="C768" s="103" t="s">
        <v>2263</v>
      </c>
      <c r="D768" s="104" t="s">
        <v>137</v>
      </c>
      <c r="E768" s="123">
        <v>37.828888920000004</v>
      </c>
      <c r="F768" s="721">
        <f t="shared" ref="F768:F773" si="40">E768*(100-$F$5)/100</f>
        <v>37.828888920000004</v>
      </c>
    </row>
    <row r="769" spans="2:6" s="8" customFormat="1" ht="14.25" customHeight="1">
      <c r="B769" s="760" t="s">
        <v>2164</v>
      </c>
      <c r="C769" s="103" t="s">
        <v>2264</v>
      </c>
      <c r="D769" s="104" t="s">
        <v>19</v>
      </c>
      <c r="E769" s="123">
        <v>44.027867520000008</v>
      </c>
      <c r="F769" s="721">
        <f t="shared" si="40"/>
        <v>44.027867520000008</v>
      </c>
    </row>
    <row r="770" spans="2:6" s="8" customFormat="1" ht="14.25" customHeight="1">
      <c r="B770" s="802"/>
      <c r="C770" s="103" t="s">
        <v>2265</v>
      </c>
      <c r="D770" s="104" t="s">
        <v>22</v>
      </c>
      <c r="E770" s="123">
        <v>58.996132920000001</v>
      </c>
      <c r="F770" s="721">
        <f t="shared" si="40"/>
        <v>58.996132920000001</v>
      </c>
    </row>
    <row r="771" spans="2:6" s="8" customFormat="1" ht="14.25" customHeight="1">
      <c r="B771" s="802"/>
      <c r="C771" s="103" t="s">
        <v>2266</v>
      </c>
      <c r="D771" s="104" t="s">
        <v>23</v>
      </c>
      <c r="E771" s="123">
        <v>77.290679520000012</v>
      </c>
      <c r="F771" s="721">
        <f t="shared" si="40"/>
        <v>77.290679520000012</v>
      </c>
    </row>
    <row r="772" spans="2:6" s="8" customFormat="1" ht="14.25" customHeight="1">
      <c r="B772" s="197"/>
      <c r="C772" s="103" t="s">
        <v>2267</v>
      </c>
      <c r="D772" s="104" t="s">
        <v>25</v>
      </c>
      <c r="E772" s="123">
        <v>104.29403508000001</v>
      </c>
      <c r="F772" s="721">
        <f t="shared" si="40"/>
        <v>104.29403508000001</v>
      </c>
    </row>
    <row r="773" spans="2:6" s="8" customFormat="1" ht="14.25" customHeight="1">
      <c r="B773" s="197"/>
      <c r="C773" s="103" t="s">
        <v>2268</v>
      </c>
      <c r="D773" s="104" t="s">
        <v>26</v>
      </c>
      <c r="E773" s="123">
        <v>167.37242220000005</v>
      </c>
      <c r="F773" s="721">
        <f t="shared" si="40"/>
        <v>167.37242220000005</v>
      </c>
    </row>
    <row r="774" spans="2:6" s="8" customFormat="1" ht="9.9499999999999993" customHeight="1" thickBot="1">
      <c r="B774" s="223"/>
      <c r="C774" s="224"/>
      <c r="D774" s="225"/>
      <c r="E774" s="341"/>
      <c r="F774" s="298"/>
    </row>
    <row r="775" spans="2:6" s="8" customFormat="1" ht="9.9499999999999993" customHeight="1" thickBot="1">
      <c r="B775" s="607"/>
      <c r="C775" s="217"/>
      <c r="D775" s="218"/>
      <c r="E775" s="338"/>
      <c r="F775" s="302"/>
    </row>
    <row r="776" spans="2:6" s="8" customFormat="1" ht="9.9499999999999993" customHeight="1">
      <c r="B776" s="186"/>
      <c r="C776" s="212"/>
      <c r="D776" s="213"/>
      <c r="E776" s="518"/>
      <c r="F776" s="519"/>
    </row>
    <row r="777" spans="2:6" s="8" customFormat="1" ht="14.25" customHeight="1">
      <c r="B777" s="648" t="s">
        <v>2167</v>
      </c>
      <c r="C777" s="103" t="s">
        <v>2269</v>
      </c>
      <c r="D777" s="104" t="s">
        <v>137</v>
      </c>
      <c r="E777" s="123">
        <v>40.452955199999998</v>
      </c>
      <c r="F777" s="721">
        <f t="shared" ref="F777:F782" si="41">E777*(100-$F$5)/100</f>
        <v>40.452955199999998</v>
      </c>
    </row>
    <row r="778" spans="2:6" s="8" customFormat="1" ht="14.25" customHeight="1">
      <c r="B778" s="760" t="s">
        <v>2141</v>
      </c>
      <c r="C778" s="103" t="s">
        <v>2270</v>
      </c>
      <c r="D778" s="104" t="s">
        <v>19</v>
      </c>
      <c r="E778" s="123">
        <v>44.18242200000001</v>
      </c>
      <c r="F778" s="721">
        <f t="shared" si="41"/>
        <v>44.182422000000003</v>
      </c>
    </row>
    <row r="779" spans="2:6" s="8" customFormat="1" ht="14.25" customHeight="1">
      <c r="B779" s="802"/>
      <c r="C779" s="103" t="s">
        <v>2271</v>
      </c>
      <c r="D779" s="104" t="s">
        <v>22</v>
      </c>
      <c r="E779" s="123">
        <v>63.031348800000018</v>
      </c>
      <c r="F779" s="721">
        <f t="shared" si="41"/>
        <v>63.031348800000018</v>
      </c>
    </row>
    <row r="780" spans="2:6" s="8" customFormat="1" ht="14.25" customHeight="1">
      <c r="B780" s="197"/>
      <c r="C780" s="103" t="s">
        <v>2272</v>
      </c>
      <c r="D780" s="104" t="s">
        <v>23</v>
      </c>
      <c r="E780" s="123">
        <v>95.487789600000028</v>
      </c>
      <c r="F780" s="721">
        <f t="shared" si="41"/>
        <v>95.487789600000028</v>
      </c>
    </row>
    <row r="781" spans="2:6" s="8" customFormat="1" ht="14.25" customHeight="1">
      <c r="B781" s="197"/>
      <c r="C781" s="103" t="s">
        <v>2273</v>
      </c>
      <c r="D781" s="104" t="s">
        <v>25</v>
      </c>
      <c r="E781" s="123">
        <v>99.855633600000033</v>
      </c>
      <c r="F781" s="721">
        <f t="shared" si="41"/>
        <v>99.855633600000033</v>
      </c>
    </row>
    <row r="782" spans="2:6" s="8" customFormat="1" ht="14.25" customHeight="1">
      <c r="B782" s="197"/>
      <c r="C782" s="103" t="s">
        <v>2274</v>
      </c>
      <c r="D782" s="104" t="s">
        <v>26</v>
      </c>
      <c r="E782" s="123">
        <v>138.76304400000004</v>
      </c>
      <c r="F782" s="721">
        <f t="shared" si="41"/>
        <v>138.76304400000004</v>
      </c>
    </row>
    <row r="783" spans="2:6" s="8" customFormat="1" ht="9.9499999999999993" customHeight="1" thickBot="1">
      <c r="B783" s="223"/>
      <c r="C783" s="224"/>
      <c r="D783" s="225"/>
      <c r="E783" s="341"/>
      <c r="F783" s="298"/>
    </row>
    <row r="784" spans="2:6" s="8" customFormat="1" ht="9.9499999999999993" customHeight="1" thickBot="1">
      <c r="B784" s="607"/>
      <c r="C784" s="217"/>
      <c r="D784" s="218"/>
      <c r="E784" s="338"/>
      <c r="F784" s="302"/>
    </row>
    <row r="785" spans="2:6" s="8" customFormat="1" ht="9.9499999999999993" customHeight="1">
      <c r="B785" s="186"/>
      <c r="C785" s="212"/>
      <c r="D785" s="213"/>
      <c r="E785" s="518"/>
      <c r="F785" s="519"/>
    </row>
    <row r="786" spans="2:6" s="8" customFormat="1" ht="14.25" customHeight="1">
      <c r="B786" s="192" t="s">
        <v>2168</v>
      </c>
      <c r="C786" s="217"/>
      <c r="D786" s="218"/>
      <c r="E786" s="338"/>
      <c r="F786" s="303"/>
    </row>
    <row r="787" spans="2:6" s="8" customFormat="1" ht="14.25" customHeight="1">
      <c r="B787" s="803" t="s">
        <v>2169</v>
      </c>
      <c r="C787" s="103" t="s">
        <v>2114</v>
      </c>
      <c r="D787" s="104" t="s">
        <v>2115</v>
      </c>
      <c r="E787" s="123">
        <v>19.722495600000002</v>
      </c>
      <c r="F787" s="721">
        <f t="shared" ref="F787:F788" si="42">E787*(100-$F$5)/100</f>
        <v>19.722495600000002</v>
      </c>
    </row>
    <row r="788" spans="2:6" s="8" customFormat="1" ht="14.25" customHeight="1">
      <c r="B788" s="803"/>
      <c r="C788" s="95" t="s">
        <v>2116</v>
      </c>
      <c r="D788" s="96" t="s">
        <v>2117</v>
      </c>
      <c r="E788" s="94">
        <v>27.797407200000006</v>
      </c>
      <c r="F788" s="741">
        <f t="shared" si="42"/>
        <v>27.797407200000006</v>
      </c>
    </row>
    <row r="789" spans="2:6" s="8" customFormat="1" ht="14.25" customHeight="1">
      <c r="B789" s="187"/>
      <c r="C789" s="217"/>
      <c r="D789" s="218"/>
      <c r="E789" s="338"/>
      <c r="F789" s="303"/>
    </row>
    <row r="790" spans="2:6" s="8" customFormat="1" ht="9.9499999999999993" customHeight="1" thickBot="1">
      <c r="B790" s="223"/>
      <c r="C790" s="224"/>
      <c r="D790" s="225"/>
      <c r="E790" s="341"/>
      <c r="F790" s="298"/>
    </row>
    <row r="791" spans="2:6" s="8" customFormat="1" ht="9.9499999999999993" customHeight="1" thickBot="1">
      <c r="B791" s="607"/>
      <c r="C791" s="217"/>
      <c r="D791" s="218"/>
      <c r="E791" s="338"/>
      <c r="F791" s="302"/>
    </row>
    <row r="792" spans="2:6" s="8" customFormat="1" ht="14.25" customHeight="1">
      <c r="B792" s="186"/>
      <c r="C792" s="212"/>
      <c r="D792" s="213"/>
      <c r="E792" s="518"/>
      <c r="F792" s="519"/>
    </row>
    <row r="793" spans="2:6" s="8" customFormat="1" ht="14.25" customHeight="1">
      <c r="B793" s="192" t="s">
        <v>2339</v>
      </c>
      <c r="C793" s="217"/>
      <c r="D793" s="218"/>
      <c r="E793" s="338"/>
      <c r="F793" s="303"/>
    </row>
    <row r="794" spans="2:6" s="8" customFormat="1" ht="14.25" customHeight="1">
      <c r="B794" s="760" t="s">
        <v>2164</v>
      </c>
      <c r="C794" s="103" t="s">
        <v>2336</v>
      </c>
      <c r="D794" s="104" t="s">
        <v>137</v>
      </c>
      <c r="E794" s="123">
        <v>228.13585200000003</v>
      </c>
      <c r="F794" s="721">
        <f t="shared" ref="F794:F796" si="43">E794*(100-$F$5)/100</f>
        <v>228.135852</v>
      </c>
    </row>
    <row r="795" spans="2:6" s="8" customFormat="1" ht="14.25" customHeight="1">
      <c r="B795" s="760"/>
      <c r="C795" s="103" t="s">
        <v>2337</v>
      </c>
      <c r="D795" s="104" t="s">
        <v>155</v>
      </c>
      <c r="E795" s="123">
        <v>239.55944400000001</v>
      </c>
      <c r="F795" s="721">
        <f t="shared" si="43"/>
        <v>239.55944400000001</v>
      </c>
    </row>
    <row r="796" spans="2:6" s="8" customFormat="1" ht="14.25" customHeight="1">
      <c r="B796" s="803"/>
      <c r="C796" s="95" t="s">
        <v>2338</v>
      </c>
      <c r="D796" s="104" t="s">
        <v>19</v>
      </c>
      <c r="E796" s="94">
        <v>365.44294800000006</v>
      </c>
      <c r="F796" s="741">
        <f t="shared" si="43"/>
        <v>365.44294800000006</v>
      </c>
    </row>
    <row r="797" spans="2:6" s="8" customFormat="1" ht="14.25" customHeight="1">
      <c r="B797" s="187"/>
      <c r="C797" s="146"/>
      <c r="D797" s="30"/>
      <c r="E797" s="93"/>
      <c r="F797" s="728"/>
    </row>
    <row r="798" spans="2:6" s="8" customFormat="1" ht="14.25" customHeight="1">
      <c r="B798" s="197"/>
      <c r="C798" s="217"/>
      <c r="D798" s="218"/>
      <c r="E798" s="338"/>
      <c r="F798" s="303"/>
    </row>
    <row r="799" spans="2:6" s="8" customFormat="1" ht="9.9499999999999993" customHeight="1" thickBot="1">
      <c r="B799" s="223"/>
      <c r="C799" s="224"/>
      <c r="D799" s="225"/>
      <c r="E799" s="341"/>
      <c r="F799" s="298"/>
    </row>
    <row r="800" spans="2:6" s="8" customFormat="1" ht="14.25" customHeight="1">
      <c r="B800" s="644"/>
      <c r="C800" s="99"/>
      <c r="D800" s="100"/>
      <c r="E800" s="646"/>
      <c r="F800" s="647"/>
    </row>
    <row r="801" spans="2:6" s="8" customFormat="1" ht="14.25" customHeight="1">
      <c r="B801" s="648" t="s">
        <v>2172</v>
      </c>
      <c r="C801" s="726" t="s">
        <v>1185</v>
      </c>
      <c r="D801" s="794" t="s">
        <v>498</v>
      </c>
      <c r="E801" s="727">
        <v>8.2429056000000003</v>
      </c>
      <c r="F801" s="721">
        <f t="shared" ref="F801:F806" si="44">E801*(100-$F$5)/100</f>
        <v>8.2429056000000003</v>
      </c>
    </row>
    <row r="802" spans="2:6" s="8" customFormat="1" ht="14.25" customHeight="1">
      <c r="B802" s="648"/>
      <c r="C802" s="795" t="s">
        <v>1186</v>
      </c>
      <c r="D802" s="796" t="s">
        <v>1601</v>
      </c>
      <c r="E802" s="743">
        <v>9.2732688000000003</v>
      </c>
      <c r="F802" s="741">
        <f t="shared" si="44"/>
        <v>9.2732688000000003</v>
      </c>
    </row>
    <row r="803" spans="2:6" s="8" customFormat="1" ht="14.25" customHeight="1">
      <c r="B803" s="636"/>
      <c r="C803" s="795" t="s">
        <v>1187</v>
      </c>
      <c r="D803" s="796" t="s">
        <v>1602</v>
      </c>
      <c r="E803" s="743">
        <v>10.303631999999999</v>
      </c>
      <c r="F803" s="741">
        <f t="shared" si="44"/>
        <v>10.303631999999999</v>
      </c>
    </row>
    <row r="804" spans="2:6" s="8" customFormat="1" ht="14.25" customHeight="1">
      <c r="B804" s="636"/>
      <c r="C804" s="795" t="s">
        <v>1188</v>
      </c>
      <c r="D804" s="796" t="s">
        <v>1603</v>
      </c>
      <c r="E804" s="743">
        <v>10.986807600000002</v>
      </c>
      <c r="F804" s="741">
        <f t="shared" si="44"/>
        <v>10.986807600000002</v>
      </c>
    </row>
    <row r="805" spans="2:6" s="8" customFormat="1" ht="14.25" customHeight="1">
      <c r="B805" s="636"/>
      <c r="C805" s="795" t="s">
        <v>1189</v>
      </c>
      <c r="D805" s="796" t="s">
        <v>1604</v>
      </c>
      <c r="E805" s="743">
        <v>18.882525600000001</v>
      </c>
      <c r="F805" s="741">
        <f t="shared" si="44"/>
        <v>18.882525600000001</v>
      </c>
    </row>
    <row r="806" spans="2:6" s="8" customFormat="1" ht="14.25" customHeight="1">
      <c r="B806" s="636"/>
      <c r="C806" s="795" t="s">
        <v>1190</v>
      </c>
      <c r="D806" s="796" t="s">
        <v>499</v>
      </c>
      <c r="E806" s="743">
        <v>21.290439600000006</v>
      </c>
      <c r="F806" s="741">
        <f t="shared" si="44"/>
        <v>21.290439600000003</v>
      </c>
    </row>
    <row r="807" spans="2:6" s="8" customFormat="1" ht="14.25" customHeight="1" thickBot="1">
      <c r="B807" s="637"/>
      <c r="C807" s="729"/>
      <c r="D807" s="738"/>
      <c r="E807" s="730"/>
      <c r="F807" s="731"/>
    </row>
    <row r="808" spans="2:6" s="8" customFormat="1" ht="14.25" customHeight="1" thickBot="1">
      <c r="B808" s="641"/>
      <c r="C808" s="732"/>
      <c r="D808" s="799"/>
      <c r="E808" s="733"/>
      <c r="F808" s="734"/>
    </row>
    <row r="809" spans="2:6" s="8" customFormat="1" ht="14.25" customHeight="1">
      <c r="B809" s="644"/>
      <c r="C809" s="735"/>
      <c r="D809" s="800"/>
      <c r="E809" s="736"/>
      <c r="F809" s="737"/>
    </row>
    <row r="810" spans="2:6" s="8" customFormat="1" ht="14.25" customHeight="1">
      <c r="B810" s="463"/>
      <c r="C810" s="103">
        <v>50137020</v>
      </c>
      <c r="D810" s="104" t="s">
        <v>134</v>
      </c>
      <c r="E810" s="123">
        <v>1.2805400998868963</v>
      </c>
      <c r="F810" s="124">
        <f t="shared" ref="F810:F815" si="45">E810*(100-$F$5)/100</f>
        <v>1.2805400998868963</v>
      </c>
    </row>
    <row r="811" spans="2:6" s="8" customFormat="1" ht="14.25" customHeight="1">
      <c r="B811" s="648" t="s">
        <v>2171</v>
      </c>
      <c r="C811" s="95">
        <v>50137025</v>
      </c>
      <c r="D811" s="96" t="s">
        <v>133</v>
      </c>
      <c r="E811" s="94">
        <v>1.3742381559761814</v>
      </c>
      <c r="F811" s="125">
        <f t="shared" si="45"/>
        <v>1.3742381559761814</v>
      </c>
    </row>
    <row r="812" spans="2:6" s="8" customFormat="1" ht="14.25" customHeight="1">
      <c r="B812" s="648" t="s">
        <v>1610</v>
      </c>
      <c r="C812" s="95">
        <v>50137032</v>
      </c>
      <c r="D812" s="96" t="s">
        <v>132</v>
      </c>
      <c r="E812" s="94">
        <v>1.9364264925118919</v>
      </c>
      <c r="F812" s="125">
        <f t="shared" si="45"/>
        <v>1.9364264925118919</v>
      </c>
    </row>
    <row r="813" spans="2:6" s="8" customFormat="1" ht="14.25" customHeight="1">
      <c r="B813" s="1"/>
      <c r="C813" s="95">
        <v>50137040</v>
      </c>
      <c r="D813" s="96" t="s">
        <v>131</v>
      </c>
      <c r="E813" s="94">
        <v>2.8734070534047431</v>
      </c>
      <c r="F813" s="125">
        <f t="shared" si="45"/>
        <v>2.8734070534047431</v>
      </c>
    </row>
    <row r="814" spans="2:6" s="8" customFormat="1" ht="14.25" customHeight="1">
      <c r="B814" s="636"/>
      <c r="C814" s="95">
        <v>50137050</v>
      </c>
      <c r="D814" s="96" t="s">
        <v>135</v>
      </c>
      <c r="E814" s="94">
        <v>3.2794319631249786</v>
      </c>
      <c r="F814" s="125">
        <f t="shared" si="45"/>
        <v>3.2794319631249791</v>
      </c>
    </row>
    <row r="815" spans="2:6" s="8" customFormat="1" ht="14.25" customHeight="1">
      <c r="B815" s="636"/>
      <c r="C815" s="95">
        <v>50137063</v>
      </c>
      <c r="D815" s="96" t="s">
        <v>136</v>
      </c>
      <c r="E815" s="94">
        <v>3.716689558208309</v>
      </c>
      <c r="F815" s="125">
        <f t="shared" si="45"/>
        <v>3.716689558208309</v>
      </c>
    </row>
    <row r="816" spans="2:6" s="8" customFormat="1" ht="14.25" customHeight="1" thickBot="1">
      <c r="B816" s="637"/>
      <c r="C816" s="110"/>
      <c r="D816" s="111"/>
      <c r="E816" s="639"/>
      <c r="F816" s="640"/>
    </row>
    <row r="817" spans="2:6" s="8" customFormat="1" ht="14.25" customHeight="1" thickBot="1">
      <c r="B817" s="641"/>
      <c r="C817" s="27"/>
      <c r="D817" s="107"/>
      <c r="E817" s="585"/>
      <c r="F817" s="643"/>
    </row>
    <row r="818" spans="2:6" s="8" customFormat="1" ht="14.25" customHeight="1">
      <c r="B818" s="644"/>
      <c r="C818" s="99"/>
      <c r="D818" s="100"/>
      <c r="E818" s="646"/>
      <c r="F818" s="647"/>
    </row>
    <row r="819" spans="2:6" s="8" customFormat="1" ht="14.25" customHeight="1">
      <c r="B819" s="463"/>
      <c r="C819" s="103" t="s">
        <v>1191</v>
      </c>
      <c r="D819" s="104" t="s">
        <v>134</v>
      </c>
      <c r="E819" s="123">
        <v>1.2805400998868963</v>
      </c>
      <c r="F819" s="124">
        <f t="shared" ref="F819:F824" si="46">E819*(100-$F$5)/100</f>
        <v>1.2805400998868963</v>
      </c>
    </row>
    <row r="820" spans="2:6" s="8" customFormat="1" ht="14.25" customHeight="1">
      <c r="B820" s="648" t="s">
        <v>2173</v>
      </c>
      <c r="C820" s="95" t="s">
        <v>1192</v>
      </c>
      <c r="D820" s="96" t="s">
        <v>133</v>
      </c>
      <c r="E820" s="94">
        <v>1.3742381559761814</v>
      </c>
      <c r="F820" s="125">
        <f t="shared" si="46"/>
        <v>1.3742381559761814</v>
      </c>
    </row>
    <row r="821" spans="2:6" s="8" customFormat="1" ht="14.25" customHeight="1">
      <c r="B821" s="648" t="s">
        <v>1610</v>
      </c>
      <c r="C821" s="95" t="s">
        <v>1193</v>
      </c>
      <c r="D821" s="96" t="s">
        <v>132</v>
      </c>
      <c r="E821" s="94">
        <v>1.9364264925118919</v>
      </c>
      <c r="F821" s="125">
        <f t="shared" si="46"/>
        <v>1.9364264925118919</v>
      </c>
    </row>
    <row r="822" spans="2:6" s="8" customFormat="1" ht="14.25" customHeight="1">
      <c r="B822" s="1"/>
      <c r="C822" s="95" t="s">
        <v>1194</v>
      </c>
      <c r="D822" s="96" t="s">
        <v>131</v>
      </c>
      <c r="E822" s="94">
        <v>2.8734070534047431</v>
      </c>
      <c r="F822" s="125">
        <f t="shared" si="46"/>
        <v>2.8734070534047431</v>
      </c>
    </row>
    <row r="823" spans="2:6" s="8" customFormat="1" ht="14.25" customHeight="1">
      <c r="B823" s="636"/>
      <c r="C823" s="95" t="s">
        <v>1195</v>
      </c>
      <c r="D823" s="96" t="s">
        <v>135</v>
      </c>
      <c r="E823" s="94">
        <v>3.2794319631249786</v>
      </c>
      <c r="F823" s="125">
        <f t="shared" si="46"/>
        <v>3.2794319631249791</v>
      </c>
    </row>
    <row r="824" spans="2:6" s="8" customFormat="1" ht="14.25" customHeight="1">
      <c r="B824" s="636"/>
      <c r="C824" s="95" t="s">
        <v>1196</v>
      </c>
      <c r="D824" s="96" t="s">
        <v>136</v>
      </c>
      <c r="E824" s="94">
        <v>3.716689558208309</v>
      </c>
      <c r="F824" s="125">
        <f t="shared" si="46"/>
        <v>3.716689558208309</v>
      </c>
    </row>
    <row r="825" spans="2:6" s="8" customFormat="1" ht="14.25" customHeight="1" thickBot="1">
      <c r="B825" s="637"/>
      <c r="C825" s="110"/>
      <c r="D825" s="111"/>
      <c r="E825" s="639"/>
      <c r="F825" s="640"/>
    </row>
    <row r="826" spans="2:6" s="8" customFormat="1" ht="14.25" customHeight="1" thickBot="1">
      <c r="B826" s="641"/>
      <c r="C826" s="27"/>
      <c r="D826" s="107"/>
      <c r="E826" s="585"/>
      <c r="F826" s="643"/>
    </row>
    <row r="827" spans="2:6" s="8" customFormat="1" ht="14.25" customHeight="1">
      <c r="B827" s="644"/>
      <c r="C827" s="99"/>
      <c r="D827" s="100"/>
      <c r="E827" s="646"/>
      <c r="F827" s="647"/>
    </row>
    <row r="828" spans="2:6" s="8" customFormat="1" ht="14.25" customHeight="1">
      <c r="B828" s="648" t="s">
        <v>2171</v>
      </c>
      <c r="C828" s="103">
        <v>501116020</v>
      </c>
      <c r="D828" s="104">
        <v>20</v>
      </c>
      <c r="E828" s="123">
        <v>1.1712257011160638</v>
      </c>
      <c r="F828" s="124">
        <f t="shared" ref="F828:F833" si="47">E828*(100-$F$5)/100</f>
        <v>1.1712257011160638</v>
      </c>
    </row>
    <row r="829" spans="2:6" s="8" customFormat="1" ht="14.25" customHeight="1">
      <c r="B829" s="648" t="s">
        <v>1606</v>
      </c>
      <c r="C829" s="95">
        <v>501116025</v>
      </c>
      <c r="D829" s="96">
        <v>25</v>
      </c>
      <c r="E829" s="94">
        <v>1.3898544986577288</v>
      </c>
      <c r="F829" s="125">
        <f t="shared" si="47"/>
        <v>1.389854498657729</v>
      </c>
    </row>
    <row r="830" spans="2:6" s="8" customFormat="1" ht="14.25" customHeight="1">
      <c r="B830" s="648"/>
      <c r="C830" s="95">
        <v>501116032</v>
      </c>
      <c r="D830" s="96">
        <v>32</v>
      </c>
      <c r="E830" s="94">
        <v>1.7490303803333218</v>
      </c>
      <c r="F830" s="125">
        <f t="shared" si="47"/>
        <v>1.749030380333322</v>
      </c>
    </row>
    <row r="831" spans="2:6" s="8" customFormat="1" ht="14.25" customHeight="1">
      <c r="B831" s="1"/>
      <c r="C831" s="103">
        <v>501116040</v>
      </c>
      <c r="D831" s="104">
        <v>40</v>
      </c>
      <c r="E831" s="123">
        <v>2.76409265463391</v>
      </c>
      <c r="F831" s="124">
        <f t="shared" si="47"/>
        <v>2.7640926546339104</v>
      </c>
    </row>
    <row r="832" spans="2:6" s="8" customFormat="1" ht="14.25" customHeight="1">
      <c r="B832" s="636"/>
      <c r="C832" s="95">
        <v>501116050</v>
      </c>
      <c r="D832" s="96">
        <v>50</v>
      </c>
      <c r="E832" s="94">
        <v>3.2794319631249786</v>
      </c>
      <c r="F832" s="125">
        <f t="shared" si="47"/>
        <v>3.2794319631249791</v>
      </c>
    </row>
    <row r="833" spans="2:6" s="8" customFormat="1" ht="14.25" customHeight="1">
      <c r="B833" s="636"/>
      <c r="C833" s="95">
        <v>501116063</v>
      </c>
      <c r="D833" s="96">
        <v>63</v>
      </c>
      <c r="E833" s="94">
        <v>3.716689558208309</v>
      </c>
      <c r="F833" s="125">
        <f t="shared" si="47"/>
        <v>3.716689558208309</v>
      </c>
    </row>
    <row r="834" spans="2:6" s="8" customFormat="1" ht="14.25" customHeight="1" thickBot="1">
      <c r="B834" s="637"/>
      <c r="C834" s="110"/>
      <c r="D834" s="111"/>
      <c r="E834" s="639"/>
      <c r="F834" s="640"/>
    </row>
    <row r="835" spans="2:6" s="8" customFormat="1" ht="14.25" customHeight="1" thickBot="1">
      <c r="B835" s="641"/>
      <c r="C835" s="27"/>
      <c r="D835" s="107"/>
      <c r="E835" s="585"/>
      <c r="F835" s="643"/>
    </row>
    <row r="836" spans="2:6" s="8" customFormat="1" ht="14.25" customHeight="1">
      <c r="B836" s="644"/>
      <c r="C836" s="99"/>
      <c r="D836" s="100"/>
      <c r="E836" s="646"/>
      <c r="F836" s="647"/>
    </row>
    <row r="837" spans="2:6" s="8" customFormat="1" ht="14.25" customHeight="1">
      <c r="B837" s="463"/>
      <c r="C837" s="103" t="s">
        <v>1197</v>
      </c>
      <c r="D837" s="104">
        <v>20</v>
      </c>
      <c r="E837" s="123">
        <v>1.1556093584345162</v>
      </c>
      <c r="F837" s="124">
        <f t="shared" ref="F837:F872" si="48">E837*(100-$F$5)/100</f>
        <v>1.1556093584345162</v>
      </c>
    </row>
    <row r="838" spans="2:6" s="8" customFormat="1" ht="14.25" customHeight="1">
      <c r="B838" s="648" t="s">
        <v>2174</v>
      </c>
      <c r="C838" s="95" t="s">
        <v>1198</v>
      </c>
      <c r="D838" s="96">
        <v>25</v>
      </c>
      <c r="E838" s="94">
        <v>1.3898544986577288</v>
      </c>
      <c r="F838" s="125">
        <f t="shared" si="48"/>
        <v>1.389854498657729</v>
      </c>
    </row>
    <row r="839" spans="2:6" s="8" customFormat="1" ht="14.25" customHeight="1">
      <c r="B839" s="648" t="s">
        <v>1606</v>
      </c>
      <c r="C839" s="95" t="s">
        <v>1199</v>
      </c>
      <c r="D839" s="96">
        <v>32</v>
      </c>
      <c r="E839" s="94">
        <v>1.7490303803333218</v>
      </c>
      <c r="F839" s="125">
        <f t="shared" si="48"/>
        <v>1.749030380333322</v>
      </c>
    </row>
    <row r="840" spans="2:6" s="8" customFormat="1" ht="14.25" customHeight="1">
      <c r="B840" s="1"/>
      <c r="C840" s="95" t="s">
        <v>1200</v>
      </c>
      <c r="D840" s="96">
        <v>40</v>
      </c>
      <c r="E840" s="94">
        <v>2.7328599692708146</v>
      </c>
      <c r="F840" s="125">
        <f t="shared" si="48"/>
        <v>2.7328599692708142</v>
      </c>
    </row>
    <row r="841" spans="2:6" s="8" customFormat="1" ht="14.25" customHeight="1">
      <c r="B841" s="636"/>
      <c r="C841" s="95" t="s">
        <v>1201</v>
      </c>
      <c r="D841" s="96">
        <v>50</v>
      </c>
      <c r="E841" s="94">
        <v>3.263815620443431</v>
      </c>
      <c r="F841" s="125">
        <f t="shared" si="48"/>
        <v>3.2638156204434314</v>
      </c>
    </row>
    <row r="842" spans="2:6" s="8" customFormat="1" ht="14.25" customHeight="1">
      <c r="B842" s="636"/>
      <c r="C842" s="95" t="s">
        <v>1202</v>
      </c>
      <c r="D842" s="96">
        <v>63</v>
      </c>
      <c r="E842" s="94">
        <v>3.716689558208309</v>
      </c>
      <c r="F842" s="125">
        <f t="shared" si="48"/>
        <v>3.716689558208309</v>
      </c>
    </row>
    <row r="843" spans="2:6" s="8" customFormat="1" ht="14.25" customHeight="1" thickBot="1">
      <c r="B843" s="637"/>
      <c r="C843" s="110"/>
      <c r="D843" s="111"/>
      <c r="E843" s="639"/>
      <c r="F843" s="640"/>
    </row>
    <row r="844" spans="2:6" s="8" customFormat="1" ht="14.25" customHeight="1" thickBot="1">
      <c r="B844" s="641"/>
      <c r="C844" s="27"/>
      <c r="D844" s="107"/>
      <c r="E844" s="585"/>
      <c r="F844" s="643"/>
    </row>
    <row r="845" spans="2:6" s="8" customFormat="1" ht="14.25" customHeight="1">
      <c r="B845" s="186"/>
      <c r="C845" s="212"/>
      <c r="D845" s="213"/>
      <c r="E845" s="518"/>
      <c r="F845" s="519"/>
    </row>
    <row r="846" spans="2:6" s="8" customFormat="1" ht="14.25" customHeight="1">
      <c r="B846" s="192" t="s">
        <v>2175</v>
      </c>
      <c r="C846" s="424">
        <v>1051390019</v>
      </c>
      <c r="D846" s="501" t="s">
        <v>2115</v>
      </c>
      <c r="E846" s="1038">
        <v>32.409999999999997</v>
      </c>
      <c r="F846" s="1031">
        <f t="shared" ref="F846:F850" si="49">E846*(100-$F$5)/100</f>
        <v>32.409999999999997</v>
      </c>
    </row>
    <row r="847" spans="2:6" s="8" customFormat="1" ht="14.25" customHeight="1">
      <c r="B847" s="803" t="s">
        <v>2176</v>
      </c>
      <c r="C847" s="1118" t="s">
        <v>2118</v>
      </c>
      <c r="D847" s="1118"/>
      <c r="E847" s="1039"/>
      <c r="F847" s="1029"/>
    </row>
    <row r="848" spans="2:6" s="8" customFormat="1" ht="14.25" customHeight="1">
      <c r="B848" s="187"/>
      <c r="C848" s="424">
        <v>1051390050</v>
      </c>
      <c r="D848" s="501" t="s">
        <v>2119</v>
      </c>
      <c r="E848" s="1038">
        <v>28.08</v>
      </c>
      <c r="F848" s="1031">
        <f t="shared" si="49"/>
        <v>28.08</v>
      </c>
    </row>
    <row r="849" spans="2:6" s="8" customFormat="1" ht="14.25" customHeight="1">
      <c r="B849" s="187"/>
      <c r="C849" s="1118" t="s">
        <v>2120</v>
      </c>
      <c r="D849" s="1118"/>
      <c r="E849" s="1039"/>
      <c r="F849" s="1029"/>
    </row>
    <row r="850" spans="2:6" s="8" customFormat="1" ht="14.25" customHeight="1">
      <c r="B850" s="197"/>
      <c r="C850" s="629">
        <v>1051390063</v>
      </c>
      <c r="D850" s="804" t="s">
        <v>2121</v>
      </c>
      <c r="E850" s="1049">
        <v>38.92</v>
      </c>
      <c r="F850" s="1028">
        <f t="shared" si="49"/>
        <v>38.92</v>
      </c>
    </row>
    <row r="851" spans="2:6" s="8" customFormat="1" ht="14.25" customHeight="1">
      <c r="B851" s="197"/>
      <c r="C851" s="1117" t="s">
        <v>2122</v>
      </c>
      <c r="D851" s="1117"/>
      <c r="E851" s="1039"/>
      <c r="F851" s="1029"/>
    </row>
    <row r="852" spans="2:6" s="8" customFormat="1" ht="14.25" customHeight="1" thickBot="1">
      <c r="B852" s="223"/>
      <c r="C852" s="224"/>
      <c r="D852" s="225"/>
      <c r="E852" s="341"/>
      <c r="F852" s="298"/>
    </row>
    <row r="853" spans="2:6" s="8" customFormat="1" ht="14.25" customHeight="1">
      <c r="B853" s="641"/>
      <c r="C853" s="27"/>
      <c r="D853" s="107"/>
      <c r="E853" s="585"/>
      <c r="F853" s="643"/>
    </row>
    <row r="854" spans="2:6" s="8" customFormat="1" ht="14.25" customHeight="1">
      <c r="B854" s="641"/>
      <c r="C854" s="27"/>
      <c r="D854" s="107"/>
      <c r="E854" s="585"/>
      <c r="F854" s="643"/>
    </row>
    <row r="855" spans="2:6" s="8" customFormat="1" ht="14.25" customHeight="1" thickBot="1">
      <c r="B855" s="641"/>
      <c r="C855" s="27"/>
      <c r="D855" s="107"/>
      <c r="E855" s="585"/>
      <c r="F855" s="643"/>
    </row>
    <row r="856" spans="2:6" s="8" customFormat="1" ht="14.25" customHeight="1">
      <c r="B856" s="644"/>
      <c r="C856" s="99"/>
      <c r="D856" s="100"/>
      <c r="E856" s="646"/>
      <c r="F856" s="647"/>
    </row>
    <row r="857" spans="2:6" s="8" customFormat="1" ht="14.25" customHeight="1">
      <c r="B857" s="781" t="s">
        <v>2177</v>
      </c>
      <c r="C857" s="103" t="s">
        <v>1203</v>
      </c>
      <c r="D857" s="104">
        <v>20</v>
      </c>
      <c r="E857" s="123">
        <v>1.311772785249991</v>
      </c>
      <c r="F857" s="124">
        <f t="shared" si="48"/>
        <v>1.3117727852499912</v>
      </c>
    </row>
    <row r="858" spans="2:6" s="8" customFormat="1" ht="14.25" customHeight="1">
      <c r="B858" s="781"/>
      <c r="C858" s="95" t="s">
        <v>1204</v>
      </c>
      <c r="D858" s="96">
        <v>25</v>
      </c>
      <c r="E858" s="94">
        <v>1.3898544986577288</v>
      </c>
      <c r="F858" s="125">
        <f t="shared" si="48"/>
        <v>1.389854498657729</v>
      </c>
    </row>
    <row r="859" spans="2:6" s="8" customFormat="1" ht="14.25" customHeight="1">
      <c r="B859" s="781"/>
      <c r="C859" s="95" t="s">
        <v>1205</v>
      </c>
      <c r="D859" s="96">
        <v>32</v>
      </c>
      <c r="E859" s="94">
        <v>1.4835525547470141</v>
      </c>
      <c r="F859" s="125">
        <f t="shared" si="48"/>
        <v>1.4835525547470141</v>
      </c>
    </row>
    <row r="860" spans="2:6" s="8" customFormat="1" ht="14.25" customHeight="1">
      <c r="B860" s="805"/>
      <c r="C860" s="95" t="s">
        <v>1206</v>
      </c>
      <c r="D860" s="96">
        <v>40</v>
      </c>
      <c r="E860" s="94">
        <v>1.7177976949702267</v>
      </c>
      <c r="F860" s="125">
        <f t="shared" si="48"/>
        <v>1.7177976949702267</v>
      </c>
    </row>
    <row r="861" spans="2:6" s="8" customFormat="1" ht="14.25" customHeight="1">
      <c r="B861" s="805"/>
      <c r="C861" s="95" t="s">
        <v>1207</v>
      </c>
      <c r="D861" s="96">
        <v>50</v>
      </c>
      <c r="E861" s="94">
        <v>2.0457408912827244</v>
      </c>
      <c r="F861" s="125">
        <f t="shared" si="48"/>
        <v>2.0457408912827244</v>
      </c>
    </row>
    <row r="862" spans="2:6" s="8" customFormat="1" ht="14.25" customHeight="1">
      <c r="B862" s="805"/>
      <c r="C862" s="95" t="s">
        <v>1208</v>
      </c>
      <c r="D862" s="96">
        <v>63</v>
      </c>
      <c r="E862" s="94">
        <v>2.2487533461428417</v>
      </c>
      <c r="F862" s="125">
        <f t="shared" si="48"/>
        <v>2.2487533461428417</v>
      </c>
    </row>
    <row r="863" spans="2:6" s="8" customFormat="1" ht="14.25" customHeight="1">
      <c r="B863" s="765"/>
      <c r="C863" s="95" t="s">
        <v>1209</v>
      </c>
      <c r="D863" s="96">
        <v>75</v>
      </c>
      <c r="E863" s="94">
        <v>2.9827214521755754</v>
      </c>
      <c r="F863" s="125">
        <f t="shared" si="48"/>
        <v>2.9827214521755754</v>
      </c>
    </row>
    <row r="864" spans="2:6" s="8" customFormat="1" ht="14.25" customHeight="1">
      <c r="B864" s="766"/>
      <c r="C864" s="95" t="s">
        <v>1210</v>
      </c>
      <c r="D864" s="96">
        <v>90</v>
      </c>
      <c r="E864" s="94">
        <v>3.263815620443431</v>
      </c>
      <c r="F864" s="125">
        <f t="shared" si="48"/>
        <v>3.2638156204434314</v>
      </c>
    </row>
    <row r="865" spans="2:6" s="8" customFormat="1" ht="14.25" customHeight="1">
      <c r="B865" s="650"/>
      <c r="C865" s="95" t="s">
        <v>1211</v>
      </c>
      <c r="D865" s="96">
        <v>110</v>
      </c>
      <c r="E865" s="94">
        <v>4.1539471532916394</v>
      </c>
      <c r="F865" s="125">
        <f>E865*(100-$F$5)/100</f>
        <v>4.1539471532916394</v>
      </c>
    </row>
    <row r="866" spans="2:6" s="8" customFormat="1" ht="14.25" customHeight="1">
      <c r="B866" s="650"/>
      <c r="C866" s="95" t="s">
        <v>1212</v>
      </c>
      <c r="D866" s="96">
        <v>125</v>
      </c>
      <c r="E866" s="94">
        <v>4.9191479446874675</v>
      </c>
      <c r="F866" s="125">
        <f t="shared" si="48"/>
        <v>4.9191479446874675</v>
      </c>
    </row>
    <row r="867" spans="2:6" s="8" customFormat="1" ht="14.25" customHeight="1">
      <c r="B867" s="650"/>
      <c r="C867" s="95" t="s">
        <v>1213</v>
      </c>
      <c r="D867" s="96">
        <v>140</v>
      </c>
      <c r="E867" s="94">
        <v>5.5125689665862732</v>
      </c>
      <c r="F867" s="125">
        <f t="shared" si="48"/>
        <v>5.5125689665862732</v>
      </c>
    </row>
    <row r="868" spans="2:6" s="8" customFormat="1" ht="14.25" customHeight="1">
      <c r="B868" s="650"/>
      <c r="C868" s="95" t="s">
        <v>1214</v>
      </c>
      <c r="D868" s="96">
        <v>160</v>
      </c>
      <c r="E868" s="94">
        <v>6.1528390165297209</v>
      </c>
      <c r="F868" s="125">
        <f t="shared" si="48"/>
        <v>6.1528390165297209</v>
      </c>
    </row>
    <row r="869" spans="2:6" s="8" customFormat="1" ht="14.25" customHeight="1">
      <c r="B869" s="650"/>
      <c r="C869" s="95" t="s">
        <v>1215</v>
      </c>
      <c r="D869" s="96">
        <v>200</v>
      </c>
      <c r="E869" s="94">
        <v>7.7925549980922115</v>
      </c>
      <c r="F869" s="125">
        <f t="shared" si="48"/>
        <v>7.7925549980922115</v>
      </c>
    </row>
    <row r="870" spans="2:6" s="8" customFormat="1" ht="14.25" customHeight="1">
      <c r="B870" s="650"/>
      <c r="C870" s="95" t="s">
        <v>1216</v>
      </c>
      <c r="D870" s="96">
        <v>225</v>
      </c>
      <c r="E870" s="94">
        <v>16.803184725345126</v>
      </c>
      <c r="F870" s="125">
        <f t="shared" si="48"/>
        <v>16.803184725345126</v>
      </c>
    </row>
    <row r="871" spans="2:6" s="8" customFormat="1" ht="14.25" customHeight="1">
      <c r="B871" s="650"/>
      <c r="C871" s="95" t="s">
        <v>1217</v>
      </c>
      <c r="D871" s="96">
        <v>250</v>
      </c>
      <c r="E871" s="94">
        <v>26.861671046529882</v>
      </c>
      <c r="F871" s="125">
        <f t="shared" si="48"/>
        <v>26.861671046529882</v>
      </c>
    </row>
    <row r="872" spans="2:6" s="8" customFormat="1" ht="14.25" customHeight="1">
      <c r="B872" s="650"/>
      <c r="C872" s="95" t="s">
        <v>1218</v>
      </c>
      <c r="D872" s="96">
        <v>315</v>
      </c>
      <c r="E872" s="94">
        <v>41.956501500000016</v>
      </c>
      <c r="F872" s="125">
        <f t="shared" si="48"/>
        <v>41.956501500000016</v>
      </c>
    </row>
    <row r="873" spans="2:6" s="8" customFormat="1" ht="14.25" customHeight="1" thickBot="1">
      <c r="B873" s="637"/>
      <c r="C873" s="744"/>
      <c r="D873" s="111"/>
      <c r="E873" s="827"/>
      <c r="F873" s="640"/>
    </row>
    <row r="874" spans="2:6" s="8" customFormat="1" ht="14.25" customHeight="1">
      <c r="B874" s="641"/>
      <c r="C874" s="47"/>
      <c r="D874" s="107"/>
      <c r="E874" s="776"/>
      <c r="F874" s="643"/>
    </row>
    <row r="875" spans="2:6" s="8" customFormat="1" ht="14.25" customHeight="1">
      <c r="B875" s="641"/>
      <c r="C875" s="47"/>
      <c r="D875" s="107"/>
      <c r="E875" s="11"/>
      <c r="F875" s="118"/>
    </row>
  </sheetData>
  <mergeCells count="15">
    <mergeCell ref="B2:F2"/>
    <mergeCell ref="B3:B5"/>
    <mergeCell ref="C3:C5"/>
    <mergeCell ref="D3:D5"/>
    <mergeCell ref="E3:E5"/>
    <mergeCell ref="F3:F4"/>
    <mergeCell ref="E850:E851"/>
    <mergeCell ref="F850:F851"/>
    <mergeCell ref="C851:D851"/>
    <mergeCell ref="E846:E847"/>
    <mergeCell ref="F846:F847"/>
    <mergeCell ref="C847:D847"/>
    <mergeCell ref="E848:E849"/>
    <mergeCell ref="F848:F849"/>
    <mergeCell ref="C849:D849"/>
  </mergeCells>
  <phoneticPr fontId="15" type="noConversion"/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ignoredErrors>
    <ignoredError sqref="D9:D13 C684:C691" numberStoredAsText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3">
    <tabColor theme="2"/>
  </sheetPr>
  <dimension ref="B2:F204"/>
  <sheetViews>
    <sheetView zoomScaleNormal="100" workbookViewId="0">
      <pane ySplit="5" topLeftCell="A6" activePane="bottomLeft" state="frozen"/>
      <selection activeCell="J19" sqref="J19"/>
      <selection pane="bottomLeft" activeCell="E11" sqref="E11"/>
    </sheetView>
  </sheetViews>
  <sheetFormatPr defaultColWidth="9.140625" defaultRowHeight="14.25" customHeight="1"/>
  <cols>
    <col min="1" max="1" width="2.42578125" style="182" customWidth="1"/>
    <col min="2" max="2" width="45.7109375" style="179" customWidth="1"/>
    <col min="3" max="3" width="15.7109375" style="180" customWidth="1"/>
    <col min="4" max="4" width="10.7109375" style="181" customWidth="1"/>
    <col min="5" max="5" width="15.7109375" style="546" customWidth="1"/>
    <col min="6" max="6" width="15.7109375" style="331" customWidth="1"/>
    <col min="7" max="7" width="1.42578125" style="182" customWidth="1"/>
    <col min="8" max="11" width="9.140625" style="182"/>
    <col min="12" max="12" width="11.85546875" style="182" bestFit="1" customWidth="1"/>
    <col min="13" max="17" width="9.140625" style="182"/>
    <col min="18" max="18" width="4.85546875" style="182" bestFit="1" customWidth="1"/>
    <col min="19" max="16384" width="9.140625" style="182"/>
  </cols>
  <sheetData>
    <row r="2" spans="2:6" ht="20.85" customHeight="1">
      <c r="B2" s="1113" t="s">
        <v>1731</v>
      </c>
      <c r="C2" s="1113"/>
      <c r="D2" s="1113"/>
      <c r="E2" s="1113"/>
      <c r="F2" s="1113"/>
    </row>
    <row r="3" spans="2:6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</row>
    <row r="4" spans="2:6" ht="14.25" customHeight="1">
      <c r="B4" s="1115"/>
      <c r="C4" s="965"/>
      <c r="D4" s="1101"/>
      <c r="E4" s="1104"/>
      <c r="F4" s="968"/>
    </row>
    <row r="5" spans="2:6" ht="14.25" customHeight="1">
      <c r="B5" s="1116"/>
      <c r="C5" s="966"/>
      <c r="D5" s="1102"/>
      <c r="E5" s="1105"/>
      <c r="F5" s="626">
        <f>'DISCOUNT CARD'!J19</f>
        <v>0</v>
      </c>
    </row>
    <row r="6" spans="2:6" ht="14.25" customHeight="1" thickBot="1">
      <c r="E6" s="331"/>
      <c r="F6" s="512"/>
    </row>
    <row r="7" spans="2:6" ht="14.25" customHeight="1">
      <c r="B7" s="240"/>
      <c r="C7" s="418"/>
      <c r="D7" s="213"/>
      <c r="E7" s="428"/>
      <c r="F7" s="498"/>
    </row>
    <row r="8" spans="2:6" ht="14.25" customHeight="1">
      <c r="B8" s="422"/>
      <c r="C8" s="188" t="s">
        <v>1219</v>
      </c>
      <c r="D8" s="189">
        <v>20</v>
      </c>
      <c r="E8" s="258">
        <v>11.774722381886829</v>
      </c>
      <c r="F8" s="259">
        <f t="shared" ref="F8:F16" si="0">E8*(100-$F$5)/100</f>
        <v>11.774722381886829</v>
      </c>
    </row>
    <row r="9" spans="2:6" ht="14.25" customHeight="1">
      <c r="B9" s="442" t="s">
        <v>1578</v>
      </c>
      <c r="C9" s="193" t="s">
        <v>1220</v>
      </c>
      <c r="D9" s="194">
        <v>25</v>
      </c>
      <c r="E9" s="260">
        <v>14.41388429506836</v>
      </c>
      <c r="F9" s="261">
        <f t="shared" si="0"/>
        <v>14.41388429506836</v>
      </c>
    </row>
    <row r="10" spans="2:6" ht="14.25" customHeight="1">
      <c r="B10" s="513" t="s">
        <v>1580</v>
      </c>
      <c r="C10" s="193" t="s">
        <v>1221</v>
      </c>
      <c r="D10" s="194">
        <v>32</v>
      </c>
      <c r="E10" s="260">
        <v>17.771397971601079</v>
      </c>
      <c r="F10" s="261">
        <f t="shared" si="0"/>
        <v>17.771397971601079</v>
      </c>
    </row>
    <row r="11" spans="2:6" ht="14.25" customHeight="1">
      <c r="B11" s="488"/>
      <c r="C11" s="193" t="s">
        <v>1222</v>
      </c>
      <c r="D11" s="194">
        <v>40</v>
      </c>
      <c r="E11" s="260">
        <v>21.613018271261762</v>
      </c>
      <c r="F11" s="261">
        <f t="shared" si="0"/>
        <v>21.613018271261762</v>
      </c>
    </row>
    <row r="12" spans="2:6" ht="14.25" customHeight="1">
      <c r="B12" s="199"/>
      <c r="C12" s="193" t="s">
        <v>1223</v>
      </c>
      <c r="D12" s="194">
        <v>50</v>
      </c>
      <c r="E12" s="260">
        <v>27.797089973154584</v>
      </c>
      <c r="F12" s="261">
        <f t="shared" si="0"/>
        <v>27.797089973154584</v>
      </c>
    </row>
    <row r="13" spans="2:6" ht="14.25" customHeight="1">
      <c r="B13" s="199"/>
      <c r="C13" s="193" t="s">
        <v>1224</v>
      </c>
      <c r="D13" s="194">
        <v>63</v>
      </c>
      <c r="E13" s="260">
        <v>37.838398317389625</v>
      </c>
      <c r="F13" s="261">
        <f t="shared" si="0"/>
        <v>37.838398317389625</v>
      </c>
    </row>
    <row r="14" spans="2:6" ht="14.25" customHeight="1">
      <c r="B14" s="199"/>
      <c r="C14" s="193" t="s">
        <v>1225</v>
      </c>
      <c r="D14" s="194">
        <v>75</v>
      </c>
      <c r="E14" s="260">
        <v>167.79240719999999</v>
      </c>
      <c r="F14" s="261">
        <f t="shared" si="0"/>
        <v>167.79240719999999</v>
      </c>
    </row>
    <row r="15" spans="2:6" ht="14.25" customHeight="1">
      <c r="B15" s="199"/>
      <c r="C15" s="193" t="s">
        <v>1226</v>
      </c>
      <c r="D15" s="194">
        <v>90</v>
      </c>
      <c r="E15" s="260">
        <v>228.41584200000003</v>
      </c>
      <c r="F15" s="261">
        <f t="shared" si="0"/>
        <v>228.415842</v>
      </c>
    </row>
    <row r="16" spans="2:6" ht="14.25" customHeight="1">
      <c r="B16" s="199"/>
      <c r="C16" s="193" t="s">
        <v>1227</v>
      </c>
      <c r="D16" s="194">
        <v>110</v>
      </c>
      <c r="E16" s="260">
        <v>243.79289280000003</v>
      </c>
      <c r="F16" s="261">
        <f t="shared" si="0"/>
        <v>243.79289280000003</v>
      </c>
    </row>
    <row r="17" spans="2:6" ht="14.25" customHeight="1" thickBot="1">
      <c r="B17" s="204"/>
      <c r="C17" s="224"/>
      <c r="D17" s="225"/>
      <c r="E17" s="341"/>
      <c r="F17" s="298"/>
    </row>
    <row r="18" spans="2:6" ht="14.25" customHeight="1" thickBot="1">
      <c r="C18" s="413"/>
      <c r="D18" s="230"/>
      <c r="E18" s="514"/>
      <c r="F18" s="515"/>
    </row>
    <row r="19" spans="2:6" ht="14.25" customHeight="1">
      <c r="B19" s="240"/>
      <c r="C19" s="418"/>
      <c r="D19" s="213"/>
      <c r="E19" s="516"/>
      <c r="F19" s="517"/>
    </row>
    <row r="20" spans="2:6" ht="14.25" customHeight="1">
      <c r="B20" s="422"/>
      <c r="C20" s="188" t="s">
        <v>1228</v>
      </c>
      <c r="D20" s="189" t="s">
        <v>134</v>
      </c>
      <c r="E20" s="258">
        <v>12.368143403785632</v>
      </c>
      <c r="F20" s="259">
        <f t="shared" ref="F20:F28" si="1">E20*(100-$F$5)/100</f>
        <v>12.368143403785632</v>
      </c>
    </row>
    <row r="21" spans="2:6" ht="14.25" customHeight="1">
      <c r="B21" s="442" t="s">
        <v>1578</v>
      </c>
      <c r="C21" s="193" t="s">
        <v>1229</v>
      </c>
      <c r="D21" s="194" t="s">
        <v>133</v>
      </c>
      <c r="E21" s="260">
        <v>15.522644625458231</v>
      </c>
      <c r="F21" s="261">
        <f t="shared" si="1"/>
        <v>15.522644625458231</v>
      </c>
    </row>
    <row r="22" spans="2:6" ht="14.25" customHeight="1">
      <c r="B22" s="513" t="s">
        <v>1581</v>
      </c>
      <c r="C22" s="193" t="s">
        <v>1230</v>
      </c>
      <c r="D22" s="194" t="s">
        <v>132</v>
      </c>
      <c r="E22" s="260">
        <v>18.864541959309399</v>
      </c>
      <c r="F22" s="261">
        <f t="shared" si="1"/>
        <v>18.864541959309399</v>
      </c>
    </row>
    <row r="23" spans="2:6" ht="14.25" customHeight="1">
      <c r="B23" s="488"/>
      <c r="C23" s="193" t="s">
        <v>1231</v>
      </c>
      <c r="D23" s="194" t="s">
        <v>131</v>
      </c>
      <c r="E23" s="260">
        <v>23.408897679639725</v>
      </c>
      <c r="F23" s="261">
        <f t="shared" si="1"/>
        <v>23.408897679639725</v>
      </c>
    </row>
    <row r="24" spans="2:6" ht="14.25" customHeight="1">
      <c r="B24" s="199"/>
      <c r="C24" s="193" t="s">
        <v>1232</v>
      </c>
      <c r="D24" s="194" t="s">
        <v>135</v>
      </c>
      <c r="E24" s="260">
        <v>29.592969381532541</v>
      </c>
      <c r="F24" s="261">
        <f t="shared" si="1"/>
        <v>29.592969381532541</v>
      </c>
    </row>
    <row r="25" spans="2:6" ht="14.25" customHeight="1">
      <c r="B25" s="199"/>
      <c r="C25" s="193" t="s">
        <v>1233</v>
      </c>
      <c r="D25" s="194" t="s">
        <v>136</v>
      </c>
      <c r="E25" s="260">
        <v>40.243315090347949</v>
      </c>
      <c r="F25" s="261">
        <f t="shared" si="1"/>
        <v>40.243315090347949</v>
      </c>
    </row>
    <row r="26" spans="2:6" ht="14.25" customHeight="1">
      <c r="B26" s="199"/>
      <c r="C26" s="193" t="s">
        <v>1234</v>
      </c>
      <c r="D26" s="194" t="s">
        <v>142</v>
      </c>
      <c r="E26" s="260">
        <v>207.46311252435871</v>
      </c>
      <c r="F26" s="261">
        <f t="shared" si="1"/>
        <v>207.46311252435871</v>
      </c>
    </row>
    <row r="27" spans="2:6" ht="14.25" customHeight="1">
      <c r="B27" s="199"/>
      <c r="C27" s="193" t="s">
        <v>1235</v>
      </c>
      <c r="D27" s="194" t="s">
        <v>143</v>
      </c>
      <c r="E27" s="260">
        <v>279.29828885947728</v>
      </c>
      <c r="F27" s="261">
        <f t="shared" si="1"/>
        <v>279.29828885947728</v>
      </c>
    </row>
    <row r="28" spans="2:6" ht="14.25" customHeight="1">
      <c r="B28" s="199"/>
      <c r="C28" s="193" t="s">
        <v>1236</v>
      </c>
      <c r="D28" s="194" t="s">
        <v>144</v>
      </c>
      <c r="E28" s="260">
        <v>308.40715161788188</v>
      </c>
      <c r="F28" s="261">
        <f t="shared" si="1"/>
        <v>308.40715161788188</v>
      </c>
    </row>
    <row r="29" spans="2:6" ht="14.25" customHeight="1" thickBot="1">
      <c r="B29" s="204"/>
      <c r="C29" s="224"/>
      <c r="D29" s="225"/>
      <c r="E29" s="341"/>
      <c r="F29" s="298"/>
    </row>
    <row r="30" spans="2:6" ht="14.25" customHeight="1" thickBot="1">
      <c r="C30" s="229"/>
      <c r="D30" s="230"/>
      <c r="E30" s="348"/>
      <c r="F30" s="514"/>
    </row>
    <row r="31" spans="2:6" ht="14.25" customHeight="1">
      <c r="B31" s="240"/>
      <c r="C31" s="212"/>
      <c r="D31" s="213"/>
      <c r="E31" s="518"/>
      <c r="F31" s="519"/>
    </row>
    <row r="32" spans="2:6" ht="14.25" customHeight="1">
      <c r="B32" s="442" t="s">
        <v>1578</v>
      </c>
      <c r="C32" s="188" t="s">
        <v>1237</v>
      </c>
      <c r="D32" s="189">
        <v>20</v>
      </c>
      <c r="E32" s="258">
        <v>8.0111837956338761</v>
      </c>
      <c r="F32" s="259">
        <f t="shared" ref="F32:F39" si="2">E32*(100-$F$5)/100</f>
        <v>8.0111837956338761</v>
      </c>
    </row>
    <row r="33" spans="2:6" ht="14.25" customHeight="1">
      <c r="B33" s="513" t="s">
        <v>1580</v>
      </c>
      <c r="C33" s="193" t="s">
        <v>1238</v>
      </c>
      <c r="D33" s="194">
        <v>25</v>
      </c>
      <c r="E33" s="260">
        <v>9.8070632040118397</v>
      </c>
      <c r="F33" s="261">
        <f t="shared" si="2"/>
        <v>9.8070632040118397</v>
      </c>
    </row>
    <row r="34" spans="2:6" ht="14.25" customHeight="1">
      <c r="B34" s="513"/>
      <c r="C34" s="193" t="s">
        <v>1239</v>
      </c>
      <c r="D34" s="194">
        <v>32</v>
      </c>
      <c r="E34" s="260">
        <v>10.619113023452311</v>
      </c>
      <c r="F34" s="261">
        <f t="shared" si="2"/>
        <v>10.619113023452309</v>
      </c>
    </row>
    <row r="35" spans="2:6" ht="14.25" customHeight="1">
      <c r="B35" s="488"/>
      <c r="C35" s="193" t="s">
        <v>1240</v>
      </c>
      <c r="D35" s="194">
        <v>40</v>
      </c>
      <c r="E35" s="260">
        <v>15.241550457190375</v>
      </c>
      <c r="F35" s="261">
        <f t="shared" si="2"/>
        <v>15.241550457190375</v>
      </c>
    </row>
    <row r="36" spans="2:6" ht="14.25" customHeight="1">
      <c r="B36" s="199"/>
      <c r="C36" s="193" t="s">
        <v>1241</v>
      </c>
      <c r="D36" s="194">
        <v>50</v>
      </c>
      <c r="E36" s="260">
        <v>17.880712370371906</v>
      </c>
      <c r="F36" s="261">
        <f t="shared" si="2"/>
        <v>17.880712370371906</v>
      </c>
    </row>
    <row r="37" spans="2:6" ht="14.25" customHeight="1">
      <c r="B37" s="199"/>
      <c r="C37" s="193" t="s">
        <v>1242</v>
      </c>
      <c r="D37" s="194">
        <v>63</v>
      </c>
      <c r="E37" s="260">
        <v>26.579015243993869</v>
      </c>
      <c r="F37" s="261">
        <f t="shared" si="2"/>
        <v>26.579015243993869</v>
      </c>
    </row>
    <row r="38" spans="2:6" ht="14.25" customHeight="1">
      <c r="B38" s="199"/>
      <c r="C38" s="193" t="s">
        <v>1243</v>
      </c>
      <c r="D38" s="194">
        <v>75</v>
      </c>
      <c r="E38" s="260">
        <v>117.13818645428793</v>
      </c>
      <c r="F38" s="261">
        <f t="shared" si="2"/>
        <v>117.13818645428793</v>
      </c>
    </row>
    <row r="39" spans="2:6" ht="14.25" customHeight="1">
      <c r="B39" s="199"/>
      <c r="C39" s="193" t="s">
        <v>1244</v>
      </c>
      <c r="D39" s="194">
        <v>90</v>
      </c>
      <c r="E39" s="260">
        <v>168.65650096071317</v>
      </c>
      <c r="F39" s="261">
        <f t="shared" si="2"/>
        <v>168.65650096071317</v>
      </c>
    </row>
    <row r="40" spans="2:6" ht="14.25" customHeight="1" thickBot="1">
      <c r="B40" s="204"/>
      <c r="C40" s="224"/>
      <c r="D40" s="225"/>
      <c r="E40" s="341"/>
      <c r="F40" s="298"/>
    </row>
    <row r="41" spans="2:6" ht="14.25" customHeight="1" thickBot="1">
      <c r="C41" s="229"/>
      <c r="D41" s="230"/>
      <c r="E41" s="348"/>
      <c r="F41" s="514"/>
    </row>
    <row r="42" spans="2:6" ht="14.25" customHeight="1">
      <c r="B42" s="240"/>
      <c r="C42" s="212"/>
      <c r="D42" s="213"/>
      <c r="E42" s="518"/>
      <c r="F42" s="519"/>
    </row>
    <row r="43" spans="2:6" ht="14.25" customHeight="1">
      <c r="B43" s="442" t="s">
        <v>1578</v>
      </c>
      <c r="C43" s="462" t="s">
        <v>1245</v>
      </c>
      <c r="D43" s="507" t="s">
        <v>134</v>
      </c>
      <c r="E43" s="439">
        <v>9.4478873223362481</v>
      </c>
      <c r="F43" s="417">
        <f t="shared" ref="F43:F48" si="3">E43*(100-$F$5)/100</f>
        <v>9.4478873223362481</v>
      </c>
    </row>
    <row r="44" spans="2:6" ht="14.25" customHeight="1">
      <c r="B44" s="520" t="s">
        <v>1581</v>
      </c>
      <c r="C44" s="508" t="s">
        <v>1246</v>
      </c>
      <c r="D44" s="509" t="s">
        <v>133</v>
      </c>
      <c r="E44" s="510">
        <v>10.884590849038622</v>
      </c>
      <c r="F44" s="416">
        <f t="shared" si="3"/>
        <v>10.884590849038624</v>
      </c>
    </row>
    <row r="45" spans="2:6" ht="14.25" customHeight="1">
      <c r="B45" s="520"/>
      <c r="C45" s="508" t="s">
        <v>1247</v>
      </c>
      <c r="D45" s="509" t="s">
        <v>132</v>
      </c>
      <c r="E45" s="510">
        <v>13.976626699985028</v>
      </c>
      <c r="F45" s="416">
        <f t="shared" si="3"/>
        <v>13.976626699985026</v>
      </c>
    </row>
    <row r="46" spans="2:6" ht="14.25" customHeight="1">
      <c r="B46" s="521"/>
      <c r="C46" s="508" t="s">
        <v>1248</v>
      </c>
      <c r="D46" s="509" t="s">
        <v>131</v>
      </c>
      <c r="E46" s="510">
        <v>17.131127921657626</v>
      </c>
      <c r="F46" s="416">
        <f t="shared" si="3"/>
        <v>17.131127921657626</v>
      </c>
    </row>
    <row r="47" spans="2:6" ht="14.25" customHeight="1">
      <c r="B47" s="522"/>
      <c r="C47" s="508" t="s">
        <v>1249</v>
      </c>
      <c r="D47" s="509" t="s">
        <v>135</v>
      </c>
      <c r="E47" s="510">
        <v>19.973302289699266</v>
      </c>
      <c r="F47" s="416">
        <f t="shared" si="3"/>
        <v>19.973302289699266</v>
      </c>
    </row>
    <row r="48" spans="2:6" ht="14.25" customHeight="1">
      <c r="B48" s="522"/>
      <c r="C48" s="508" t="s">
        <v>1250</v>
      </c>
      <c r="D48" s="509" t="s">
        <v>136</v>
      </c>
      <c r="E48" s="510">
        <v>29.421189612035519</v>
      </c>
      <c r="F48" s="416">
        <f t="shared" si="3"/>
        <v>29.421189612035519</v>
      </c>
    </row>
    <row r="49" spans="2:6" ht="14.25" customHeight="1" thickBot="1">
      <c r="B49" s="523"/>
      <c r="C49" s="430"/>
      <c r="D49" s="502"/>
      <c r="E49" s="431"/>
      <c r="F49" s="432"/>
    </row>
    <row r="50" spans="2:6" ht="14.25" customHeight="1" thickBot="1">
      <c r="B50" s="524"/>
      <c r="C50" s="433"/>
      <c r="D50" s="525"/>
      <c r="E50" s="434"/>
      <c r="F50" s="435"/>
    </row>
    <row r="51" spans="2:6" ht="14.25" customHeight="1">
      <c r="B51" s="526"/>
      <c r="C51" s="436"/>
      <c r="D51" s="527"/>
      <c r="E51" s="437"/>
      <c r="F51" s="438"/>
    </row>
    <row r="52" spans="2:6" ht="14.25" customHeight="1">
      <c r="B52" s="442" t="s">
        <v>1578</v>
      </c>
      <c r="C52" s="462" t="s">
        <v>1251</v>
      </c>
      <c r="D52" s="507" t="s">
        <v>137</v>
      </c>
      <c r="E52" s="439">
        <v>8.8076172723927968</v>
      </c>
      <c r="F52" s="417">
        <f t="shared" ref="F52:F111" si="4">E52*(100-$F$5)/100</f>
        <v>8.8076172723927968</v>
      </c>
    </row>
    <row r="53" spans="2:6" ht="14.25" customHeight="1">
      <c r="B53" s="520" t="s">
        <v>1594</v>
      </c>
      <c r="C53" s="508" t="s">
        <v>1252</v>
      </c>
      <c r="D53" s="509" t="s">
        <v>19</v>
      </c>
      <c r="E53" s="510">
        <v>10.103773714961241</v>
      </c>
      <c r="F53" s="416">
        <f t="shared" si="4"/>
        <v>10.103773714961241</v>
      </c>
    </row>
    <row r="54" spans="2:6" ht="14.25" customHeight="1">
      <c r="B54" s="520"/>
      <c r="C54" s="508" t="s">
        <v>1253</v>
      </c>
      <c r="D54" s="509" t="s">
        <v>22</v>
      </c>
      <c r="E54" s="510">
        <v>12.82101734155051</v>
      </c>
      <c r="F54" s="416">
        <f t="shared" si="4"/>
        <v>12.82101734155051</v>
      </c>
    </row>
    <row r="55" spans="2:6" ht="14.25" customHeight="1">
      <c r="B55" s="488"/>
      <c r="C55" s="508" t="s">
        <v>1254</v>
      </c>
      <c r="D55" s="509" t="s">
        <v>215</v>
      </c>
      <c r="E55" s="510">
        <v>15.241550457190375</v>
      </c>
      <c r="F55" s="416">
        <f t="shared" si="4"/>
        <v>15.241550457190375</v>
      </c>
    </row>
    <row r="56" spans="2:6" ht="14.25" customHeight="1">
      <c r="B56" s="199"/>
      <c r="C56" s="508" t="s">
        <v>1255</v>
      </c>
      <c r="D56" s="509" t="s">
        <v>216</v>
      </c>
      <c r="E56" s="510">
        <v>17.880712370371906</v>
      </c>
      <c r="F56" s="416">
        <f t="shared" si="4"/>
        <v>17.880712370371906</v>
      </c>
    </row>
    <row r="57" spans="2:6" ht="14.25" customHeight="1">
      <c r="B57" s="199"/>
      <c r="C57" s="508" t="s">
        <v>1256</v>
      </c>
      <c r="D57" s="509" t="s">
        <v>26</v>
      </c>
      <c r="E57" s="510">
        <v>26.579015243993869</v>
      </c>
      <c r="F57" s="416">
        <f t="shared" si="4"/>
        <v>26.579015243993869</v>
      </c>
    </row>
    <row r="58" spans="2:6" ht="14.25" customHeight="1" thickBot="1">
      <c r="B58" s="204"/>
      <c r="C58" s="430"/>
      <c r="D58" s="502"/>
      <c r="E58" s="431"/>
      <c r="F58" s="432"/>
    </row>
    <row r="59" spans="2:6" ht="14.25" customHeight="1" thickBot="1">
      <c r="C59" s="433"/>
      <c r="D59" s="525"/>
      <c r="E59" s="434"/>
      <c r="F59" s="435"/>
    </row>
    <row r="60" spans="2:6" ht="14.25" customHeight="1">
      <c r="B60" s="240"/>
      <c r="C60" s="436"/>
      <c r="D60" s="527"/>
      <c r="E60" s="437"/>
      <c r="F60" s="438"/>
    </row>
    <row r="61" spans="2:6" ht="14.25" customHeight="1">
      <c r="B61" s="442" t="s">
        <v>1578</v>
      </c>
      <c r="C61" s="462" t="s">
        <v>1257</v>
      </c>
      <c r="D61" s="507" t="s">
        <v>218</v>
      </c>
      <c r="E61" s="439">
        <v>9.4635036650177948</v>
      </c>
      <c r="F61" s="417">
        <f t="shared" si="4"/>
        <v>9.4635036650177948</v>
      </c>
    </row>
    <row r="62" spans="2:6" ht="14.25" customHeight="1">
      <c r="B62" s="520" t="s">
        <v>1595</v>
      </c>
      <c r="C62" s="508" t="s">
        <v>1258</v>
      </c>
      <c r="D62" s="509" t="s">
        <v>217</v>
      </c>
      <c r="E62" s="510">
        <v>10.853358163675521</v>
      </c>
      <c r="F62" s="416">
        <f t="shared" si="4"/>
        <v>10.853358163675521</v>
      </c>
    </row>
    <row r="63" spans="2:6" ht="14.25" customHeight="1">
      <c r="B63" s="520"/>
      <c r="C63" s="508" t="s">
        <v>1259</v>
      </c>
      <c r="D63" s="509" t="s">
        <v>219</v>
      </c>
      <c r="E63" s="510">
        <v>13.976626699985028</v>
      </c>
      <c r="F63" s="416">
        <f t="shared" si="4"/>
        <v>13.976626699985026</v>
      </c>
    </row>
    <row r="64" spans="2:6" ht="14.25" customHeight="1">
      <c r="B64" s="488"/>
      <c r="C64" s="508" t="s">
        <v>1260</v>
      </c>
      <c r="D64" s="509" t="s">
        <v>220</v>
      </c>
      <c r="E64" s="510">
        <v>17.115511578976076</v>
      </c>
      <c r="F64" s="416">
        <f t="shared" si="4"/>
        <v>17.115511578976076</v>
      </c>
    </row>
    <row r="65" spans="2:6" ht="14.25" customHeight="1">
      <c r="B65" s="199"/>
      <c r="C65" s="508" t="s">
        <v>1261</v>
      </c>
      <c r="D65" s="509" t="s">
        <v>221</v>
      </c>
      <c r="E65" s="510">
        <v>19.973302289699266</v>
      </c>
      <c r="F65" s="416">
        <f t="shared" si="4"/>
        <v>19.973302289699266</v>
      </c>
    </row>
    <row r="66" spans="2:6" ht="14.25" customHeight="1">
      <c r="B66" s="199"/>
      <c r="C66" s="508" t="s">
        <v>1262</v>
      </c>
      <c r="D66" s="509" t="s">
        <v>222</v>
      </c>
      <c r="E66" s="510">
        <v>29.405573269353965</v>
      </c>
      <c r="F66" s="416">
        <f t="shared" si="4"/>
        <v>29.405573269353962</v>
      </c>
    </row>
    <row r="67" spans="2:6" ht="14.25" customHeight="1" thickBot="1">
      <c r="B67" s="204"/>
      <c r="C67" s="430"/>
      <c r="D67" s="502"/>
      <c r="E67" s="431"/>
      <c r="F67" s="432"/>
    </row>
    <row r="68" spans="2:6" ht="14.25" customHeight="1" thickBot="1">
      <c r="C68" s="433"/>
      <c r="D68" s="525"/>
      <c r="E68" s="434"/>
      <c r="F68" s="435"/>
    </row>
    <row r="69" spans="2:6" ht="14.25" customHeight="1">
      <c r="B69" s="240"/>
      <c r="C69" s="436"/>
      <c r="D69" s="527"/>
      <c r="E69" s="437"/>
      <c r="F69" s="438"/>
    </row>
    <row r="70" spans="2:6" ht="14.25" customHeight="1">
      <c r="B70" s="442" t="s">
        <v>1578</v>
      </c>
      <c r="C70" s="462" t="s">
        <v>1263</v>
      </c>
      <c r="D70" s="507" t="s">
        <v>137</v>
      </c>
      <c r="E70" s="439">
        <v>8.8076172723927968</v>
      </c>
      <c r="F70" s="417">
        <f t="shared" si="4"/>
        <v>8.8076172723927968</v>
      </c>
    </row>
    <row r="71" spans="2:6" ht="14.25" customHeight="1">
      <c r="B71" s="520" t="s">
        <v>1596</v>
      </c>
      <c r="C71" s="508" t="s">
        <v>1264</v>
      </c>
      <c r="D71" s="509" t="s">
        <v>19</v>
      </c>
      <c r="E71" s="510">
        <v>10.103773714961241</v>
      </c>
      <c r="F71" s="416">
        <f t="shared" si="4"/>
        <v>10.103773714961241</v>
      </c>
    </row>
    <row r="72" spans="2:6" ht="14.25" customHeight="1">
      <c r="B72" s="520"/>
      <c r="C72" s="508" t="s">
        <v>1265</v>
      </c>
      <c r="D72" s="509" t="s">
        <v>22</v>
      </c>
      <c r="E72" s="510">
        <v>12.82101734155051</v>
      </c>
      <c r="F72" s="416">
        <f t="shared" si="4"/>
        <v>12.82101734155051</v>
      </c>
    </row>
    <row r="73" spans="2:6" ht="14.25" customHeight="1">
      <c r="B73" s="488"/>
      <c r="C73" s="508" t="s">
        <v>1266</v>
      </c>
      <c r="D73" s="509" t="s">
        <v>215</v>
      </c>
      <c r="E73" s="510">
        <v>15.241550457190375</v>
      </c>
      <c r="F73" s="416">
        <f t="shared" si="4"/>
        <v>15.241550457190375</v>
      </c>
    </row>
    <row r="74" spans="2:6" ht="14.25" customHeight="1">
      <c r="B74" s="199"/>
      <c r="C74" s="508" t="s">
        <v>1267</v>
      </c>
      <c r="D74" s="509" t="s">
        <v>216</v>
      </c>
      <c r="E74" s="510">
        <v>17.880712370371906</v>
      </c>
      <c r="F74" s="416">
        <f t="shared" si="4"/>
        <v>17.880712370371906</v>
      </c>
    </row>
    <row r="75" spans="2:6" ht="14.25" customHeight="1">
      <c r="B75" s="199"/>
      <c r="C75" s="508" t="s">
        <v>1268</v>
      </c>
      <c r="D75" s="509" t="s">
        <v>26</v>
      </c>
      <c r="E75" s="510">
        <v>26.579015243993869</v>
      </c>
      <c r="F75" s="416">
        <f t="shared" si="4"/>
        <v>26.579015243993869</v>
      </c>
    </row>
    <row r="76" spans="2:6" ht="14.25" customHeight="1" thickBot="1">
      <c r="B76" s="204"/>
      <c r="C76" s="430"/>
      <c r="D76" s="502"/>
      <c r="E76" s="431"/>
      <c r="F76" s="432"/>
    </row>
    <row r="77" spans="2:6" ht="14.25" customHeight="1" thickBot="1">
      <c r="C77" s="433"/>
      <c r="D77" s="525"/>
      <c r="E77" s="434"/>
      <c r="F77" s="435"/>
    </row>
    <row r="78" spans="2:6" ht="14.25" customHeight="1">
      <c r="B78" s="240"/>
      <c r="C78" s="436"/>
      <c r="D78" s="527"/>
      <c r="E78" s="437"/>
      <c r="F78" s="438"/>
    </row>
    <row r="79" spans="2:6" ht="14.25" customHeight="1">
      <c r="B79" s="442" t="s">
        <v>1578</v>
      </c>
      <c r="C79" s="462" t="s">
        <v>1269</v>
      </c>
      <c r="D79" s="507" t="s">
        <v>134</v>
      </c>
      <c r="E79" s="439">
        <v>9.4635036650177948</v>
      </c>
      <c r="F79" s="417">
        <f t="shared" si="4"/>
        <v>9.4635036650177948</v>
      </c>
    </row>
    <row r="80" spans="2:6" ht="14.25" customHeight="1">
      <c r="B80" s="520" t="s">
        <v>1593</v>
      </c>
      <c r="C80" s="508" t="s">
        <v>1270</v>
      </c>
      <c r="D80" s="509" t="s">
        <v>133</v>
      </c>
      <c r="E80" s="510">
        <v>10.853358163675521</v>
      </c>
      <c r="F80" s="416">
        <f t="shared" si="4"/>
        <v>10.853358163675521</v>
      </c>
    </row>
    <row r="81" spans="2:6" ht="14.25" customHeight="1">
      <c r="B81" s="520"/>
      <c r="C81" s="508" t="s">
        <v>1271</v>
      </c>
      <c r="D81" s="509" t="s">
        <v>132</v>
      </c>
      <c r="E81" s="510">
        <v>13.976626699985028</v>
      </c>
      <c r="F81" s="416">
        <f t="shared" si="4"/>
        <v>13.976626699985026</v>
      </c>
    </row>
    <row r="82" spans="2:6" ht="14.25" customHeight="1">
      <c r="B82" s="488"/>
      <c r="C82" s="508" t="s">
        <v>1272</v>
      </c>
      <c r="D82" s="509" t="s">
        <v>131</v>
      </c>
      <c r="E82" s="510">
        <v>17.115511578976076</v>
      </c>
      <c r="F82" s="416">
        <f t="shared" si="4"/>
        <v>17.115511578976076</v>
      </c>
    </row>
    <row r="83" spans="2:6" ht="14.25" customHeight="1">
      <c r="B83" s="199"/>
      <c r="C83" s="508" t="s">
        <v>1273</v>
      </c>
      <c r="D83" s="509" t="s">
        <v>135</v>
      </c>
      <c r="E83" s="510">
        <v>19.973302289699266</v>
      </c>
      <c r="F83" s="416">
        <f t="shared" si="4"/>
        <v>19.973302289699266</v>
      </c>
    </row>
    <row r="84" spans="2:6" ht="14.25" customHeight="1">
      <c r="B84" s="199"/>
      <c r="C84" s="508" t="s">
        <v>1274</v>
      </c>
      <c r="D84" s="509" t="s">
        <v>136</v>
      </c>
      <c r="E84" s="510">
        <v>29.405573269353965</v>
      </c>
      <c r="F84" s="416">
        <f t="shared" si="4"/>
        <v>29.405573269353962</v>
      </c>
    </row>
    <row r="85" spans="2:6" ht="14.25" customHeight="1" thickBot="1">
      <c r="B85" s="204"/>
      <c r="C85" s="430"/>
      <c r="D85" s="502"/>
      <c r="E85" s="431"/>
      <c r="F85" s="432"/>
    </row>
    <row r="86" spans="2:6" ht="14.25" customHeight="1" thickBot="1">
      <c r="C86" s="433"/>
      <c r="D86" s="525"/>
      <c r="E86" s="434"/>
      <c r="F86" s="435"/>
    </row>
    <row r="87" spans="2:6" ht="14.25" customHeight="1">
      <c r="B87" s="240"/>
      <c r="C87" s="436"/>
      <c r="D87" s="527"/>
      <c r="E87" s="437"/>
      <c r="F87" s="438"/>
    </row>
    <row r="88" spans="2:6" ht="14.25" customHeight="1">
      <c r="B88" s="442" t="s">
        <v>1578</v>
      </c>
      <c r="C88" s="462" t="s">
        <v>1275</v>
      </c>
      <c r="D88" s="507" t="s">
        <v>218</v>
      </c>
      <c r="E88" s="439">
        <v>9.4635036650177948</v>
      </c>
      <c r="F88" s="417">
        <f t="shared" si="4"/>
        <v>9.4635036650177948</v>
      </c>
    </row>
    <row r="89" spans="2:6" ht="14.25" customHeight="1">
      <c r="B89" s="520" t="s">
        <v>1599</v>
      </c>
      <c r="C89" s="508" t="s">
        <v>1276</v>
      </c>
      <c r="D89" s="509" t="s">
        <v>217</v>
      </c>
      <c r="E89" s="510">
        <v>10.853358163675521</v>
      </c>
      <c r="F89" s="416">
        <f t="shared" si="4"/>
        <v>10.853358163675521</v>
      </c>
    </row>
    <row r="90" spans="2:6" ht="14.25" customHeight="1">
      <c r="B90" s="520"/>
      <c r="C90" s="508" t="s">
        <v>1277</v>
      </c>
      <c r="D90" s="509" t="s">
        <v>219</v>
      </c>
      <c r="E90" s="510">
        <v>13.976626699985028</v>
      </c>
      <c r="F90" s="416">
        <f t="shared" si="4"/>
        <v>13.976626699985026</v>
      </c>
    </row>
    <row r="91" spans="2:6" ht="14.25" customHeight="1">
      <c r="B91" s="488"/>
      <c r="C91" s="508" t="s">
        <v>1278</v>
      </c>
      <c r="D91" s="509" t="s">
        <v>220</v>
      </c>
      <c r="E91" s="510">
        <v>17.115511578976076</v>
      </c>
      <c r="F91" s="416">
        <f t="shared" si="4"/>
        <v>17.115511578976076</v>
      </c>
    </row>
    <row r="92" spans="2:6" ht="14.25" customHeight="1">
      <c r="B92" s="199"/>
      <c r="C92" s="508" t="s">
        <v>1279</v>
      </c>
      <c r="D92" s="509" t="s">
        <v>221</v>
      </c>
      <c r="E92" s="510">
        <v>19.973302289699266</v>
      </c>
      <c r="F92" s="416">
        <f t="shared" si="4"/>
        <v>19.973302289699266</v>
      </c>
    </row>
    <row r="93" spans="2:6" ht="14.25" customHeight="1">
      <c r="B93" s="199"/>
      <c r="C93" s="508" t="s">
        <v>1280</v>
      </c>
      <c r="D93" s="509" t="s">
        <v>222</v>
      </c>
      <c r="E93" s="510">
        <v>29.405573269353965</v>
      </c>
      <c r="F93" s="416">
        <f t="shared" si="4"/>
        <v>29.405573269353962</v>
      </c>
    </row>
    <row r="94" spans="2:6" ht="14.25" customHeight="1" thickBot="1">
      <c r="B94" s="204"/>
      <c r="C94" s="430"/>
      <c r="D94" s="502"/>
      <c r="E94" s="431"/>
      <c r="F94" s="432"/>
    </row>
    <row r="95" spans="2:6" ht="14.25" customHeight="1" thickBot="1">
      <c r="C95" s="433"/>
      <c r="D95" s="525"/>
      <c r="E95" s="434"/>
      <c r="F95" s="435"/>
    </row>
    <row r="96" spans="2:6" ht="14.25" customHeight="1">
      <c r="B96" s="240"/>
      <c r="C96" s="436"/>
      <c r="D96" s="527"/>
      <c r="E96" s="437"/>
      <c r="F96" s="438"/>
    </row>
    <row r="97" spans="2:6" ht="14.25" customHeight="1">
      <c r="B97" s="442" t="s">
        <v>1578</v>
      </c>
      <c r="C97" s="462" t="s">
        <v>1281</v>
      </c>
      <c r="D97" s="507" t="s">
        <v>134</v>
      </c>
      <c r="E97" s="439">
        <v>9.4635036650177948</v>
      </c>
      <c r="F97" s="417">
        <f t="shared" si="4"/>
        <v>9.4635036650177948</v>
      </c>
    </row>
    <row r="98" spans="2:6" ht="14.25" customHeight="1">
      <c r="B98" s="520" t="s">
        <v>1598</v>
      </c>
      <c r="C98" s="508" t="s">
        <v>1282</v>
      </c>
      <c r="D98" s="509" t="s">
        <v>133</v>
      </c>
      <c r="E98" s="510">
        <v>10.853358163675521</v>
      </c>
      <c r="F98" s="416">
        <f t="shared" si="4"/>
        <v>10.853358163675521</v>
      </c>
    </row>
    <row r="99" spans="2:6" ht="14.25" customHeight="1">
      <c r="B99" s="520"/>
      <c r="C99" s="508" t="s">
        <v>1283</v>
      </c>
      <c r="D99" s="509" t="s">
        <v>132</v>
      </c>
      <c r="E99" s="510">
        <v>13.976626699985028</v>
      </c>
      <c r="F99" s="416">
        <f t="shared" si="4"/>
        <v>13.976626699985026</v>
      </c>
    </row>
    <row r="100" spans="2:6" ht="14.25" customHeight="1">
      <c r="B100" s="488"/>
      <c r="C100" s="508" t="s">
        <v>1284</v>
      </c>
      <c r="D100" s="509" t="s">
        <v>131</v>
      </c>
      <c r="E100" s="510">
        <v>17.115511578976076</v>
      </c>
      <c r="F100" s="416">
        <f t="shared" si="4"/>
        <v>17.115511578976076</v>
      </c>
    </row>
    <row r="101" spans="2:6" ht="14.25" customHeight="1">
      <c r="B101" s="199"/>
      <c r="C101" s="508" t="s">
        <v>1285</v>
      </c>
      <c r="D101" s="509" t="s">
        <v>135</v>
      </c>
      <c r="E101" s="510">
        <v>19.973302289699266</v>
      </c>
      <c r="F101" s="416">
        <f t="shared" si="4"/>
        <v>19.973302289699266</v>
      </c>
    </row>
    <row r="102" spans="2:6" ht="14.25" customHeight="1">
      <c r="B102" s="199"/>
      <c r="C102" s="508" t="s">
        <v>1286</v>
      </c>
      <c r="D102" s="509" t="s">
        <v>136</v>
      </c>
      <c r="E102" s="510">
        <v>29.405573269353965</v>
      </c>
      <c r="F102" s="416">
        <f t="shared" si="4"/>
        <v>29.405573269353962</v>
      </c>
    </row>
    <row r="103" spans="2:6" ht="14.25" customHeight="1" thickBot="1">
      <c r="B103" s="204"/>
      <c r="C103" s="430"/>
      <c r="D103" s="502"/>
      <c r="E103" s="431"/>
      <c r="F103" s="432"/>
    </row>
    <row r="104" spans="2:6" ht="14.25" customHeight="1" thickBot="1">
      <c r="C104" s="433"/>
      <c r="D104" s="525"/>
      <c r="E104" s="434"/>
      <c r="F104" s="435"/>
    </row>
    <row r="105" spans="2:6" ht="14.25" customHeight="1">
      <c r="B105" s="240"/>
      <c r="C105" s="436"/>
      <c r="D105" s="527"/>
      <c r="E105" s="437"/>
      <c r="F105" s="438"/>
    </row>
    <row r="106" spans="2:6" ht="14.25" customHeight="1">
      <c r="B106" s="442" t="s">
        <v>1578</v>
      </c>
      <c r="C106" s="462" t="s">
        <v>1287</v>
      </c>
      <c r="D106" s="507" t="s">
        <v>134</v>
      </c>
      <c r="E106" s="439">
        <v>9.4635036650177948</v>
      </c>
      <c r="F106" s="417">
        <f>E106*(100-$F$5)/100</f>
        <v>9.4635036650177948</v>
      </c>
    </row>
    <row r="107" spans="2:6" ht="14.25" customHeight="1">
      <c r="B107" s="520" t="s">
        <v>1597</v>
      </c>
      <c r="C107" s="508" t="s">
        <v>1288</v>
      </c>
      <c r="D107" s="509" t="s">
        <v>133</v>
      </c>
      <c r="E107" s="510">
        <v>10.853358163675521</v>
      </c>
      <c r="F107" s="416">
        <f t="shared" si="4"/>
        <v>10.853358163675521</v>
      </c>
    </row>
    <row r="108" spans="2:6" ht="14.25" customHeight="1">
      <c r="B108" s="520"/>
      <c r="C108" s="508" t="s">
        <v>1289</v>
      </c>
      <c r="D108" s="509" t="s">
        <v>132</v>
      </c>
      <c r="E108" s="510">
        <v>13.976626699985028</v>
      </c>
      <c r="F108" s="416">
        <f t="shared" si="4"/>
        <v>13.976626699985026</v>
      </c>
    </row>
    <row r="109" spans="2:6" ht="14.25" customHeight="1">
      <c r="B109" s="488"/>
      <c r="C109" s="508" t="s">
        <v>1290</v>
      </c>
      <c r="D109" s="509" t="s">
        <v>131</v>
      </c>
      <c r="E109" s="510">
        <v>17.115511578976076</v>
      </c>
      <c r="F109" s="416">
        <f t="shared" si="4"/>
        <v>17.115511578976076</v>
      </c>
    </row>
    <row r="110" spans="2:6" ht="14.25" customHeight="1">
      <c r="B110" s="199"/>
      <c r="C110" s="508" t="s">
        <v>1291</v>
      </c>
      <c r="D110" s="509" t="s">
        <v>135</v>
      </c>
      <c r="E110" s="510">
        <v>19.973302289699266</v>
      </c>
      <c r="F110" s="416">
        <f t="shared" si="4"/>
        <v>19.973302289699266</v>
      </c>
    </row>
    <row r="111" spans="2:6" ht="14.25" customHeight="1">
      <c r="B111" s="199"/>
      <c r="C111" s="508" t="s">
        <v>1292</v>
      </c>
      <c r="D111" s="509" t="s">
        <v>136</v>
      </c>
      <c r="E111" s="510">
        <v>29.405573269353965</v>
      </c>
      <c r="F111" s="416">
        <f t="shared" si="4"/>
        <v>29.405573269353962</v>
      </c>
    </row>
    <row r="112" spans="2:6" ht="14.25" customHeight="1">
      <c r="B112" s="199"/>
      <c r="C112" s="424"/>
      <c r="D112" s="501"/>
      <c r="E112" s="425"/>
      <c r="F112" s="660"/>
    </row>
    <row r="113" spans="2:6" ht="14.25" customHeight="1" thickBot="1">
      <c r="B113" s="204"/>
      <c r="C113" s="430"/>
      <c r="D113" s="502"/>
      <c r="E113" s="431"/>
      <c r="F113" s="432"/>
    </row>
    <row r="114" spans="2:6" ht="14.25" customHeight="1" thickBot="1">
      <c r="B114" s="661"/>
      <c r="C114" s="424"/>
      <c r="D114" s="501"/>
      <c r="E114" s="425"/>
      <c r="F114" s="662"/>
    </row>
    <row r="115" spans="2:6" ht="14.25" customHeight="1">
      <c r="B115" s="240"/>
      <c r="C115" s="436"/>
      <c r="D115" s="527"/>
      <c r="E115" s="437"/>
      <c r="F115" s="438"/>
    </row>
    <row r="116" spans="2:6" ht="14.25" customHeight="1">
      <c r="B116" s="550" t="s">
        <v>2251</v>
      </c>
      <c r="C116" s="829" t="s">
        <v>1797</v>
      </c>
      <c r="D116" s="189">
        <v>20</v>
      </c>
      <c r="E116" s="258">
        <v>16.38338837621918</v>
      </c>
      <c r="F116" s="417">
        <f>E116*(100-$F$5)/100</f>
        <v>16.38338837621918</v>
      </c>
    </row>
    <row r="117" spans="2:6" ht="14.25" customHeight="1">
      <c r="B117" s="192" t="s">
        <v>2250</v>
      </c>
      <c r="C117" s="830" t="s">
        <v>1798</v>
      </c>
      <c r="D117" s="194">
        <v>25</v>
      </c>
      <c r="E117" s="258">
        <v>21.651583291397262</v>
      </c>
      <c r="F117" s="417">
        <f t="shared" ref="F117:F121" si="5">E117*(100-$F$5)/100</f>
        <v>21.651583291397266</v>
      </c>
    </row>
    <row r="118" spans="2:6" ht="14.25" customHeight="1">
      <c r="B118" s="199"/>
      <c r="C118" s="830" t="s">
        <v>1799</v>
      </c>
      <c r="D118" s="194">
        <v>32</v>
      </c>
      <c r="E118" s="258">
        <v>24.970237753315075</v>
      </c>
      <c r="F118" s="417">
        <f t="shared" si="5"/>
        <v>24.970237753315079</v>
      </c>
    </row>
    <row r="119" spans="2:6" ht="14.25" customHeight="1">
      <c r="B119" s="199"/>
      <c r="C119" s="830" t="s">
        <v>1800</v>
      </c>
      <c r="D119" s="194">
        <v>40</v>
      </c>
      <c r="E119" s="258">
        <v>32.476833999123301</v>
      </c>
      <c r="F119" s="417">
        <f t="shared" si="5"/>
        <v>32.476833999123301</v>
      </c>
    </row>
    <row r="120" spans="2:6" ht="14.25" customHeight="1">
      <c r="B120" s="199"/>
      <c r="C120" s="829" t="s">
        <v>1801</v>
      </c>
      <c r="D120" s="194">
        <v>50</v>
      </c>
      <c r="E120" s="258">
        <v>39.261278051506856</v>
      </c>
      <c r="F120" s="417">
        <f t="shared" si="5"/>
        <v>39.261278051506856</v>
      </c>
    </row>
    <row r="121" spans="2:6" ht="14.25" customHeight="1">
      <c r="B121" s="199"/>
      <c r="C121" s="830" t="s">
        <v>1802</v>
      </c>
      <c r="D121" s="194">
        <v>63</v>
      </c>
      <c r="E121" s="258">
        <v>53.405724159123302</v>
      </c>
      <c r="F121" s="417">
        <f t="shared" si="5"/>
        <v>53.405724159123302</v>
      </c>
    </row>
    <row r="122" spans="2:6" ht="14.25" customHeight="1" thickBot="1">
      <c r="B122" s="204"/>
      <c r="C122" s="430"/>
      <c r="D122" s="502"/>
      <c r="E122" s="431"/>
      <c r="F122" s="432"/>
    </row>
    <row r="123" spans="2:6" ht="9.9499999999999993" customHeight="1" thickBot="1">
      <c r="B123" s="661"/>
      <c r="C123" s="433"/>
      <c r="D123" s="525"/>
      <c r="E123" s="434"/>
      <c r="F123" s="435"/>
    </row>
    <row r="124" spans="2:6" ht="14.25" customHeight="1">
      <c r="B124" s="240"/>
      <c r="C124" s="436"/>
      <c r="D124" s="527"/>
      <c r="E124" s="437"/>
      <c r="F124" s="438"/>
    </row>
    <row r="125" spans="2:6" ht="14.25" customHeight="1">
      <c r="B125" s="442" t="s">
        <v>1578</v>
      </c>
      <c r="C125" s="462" t="s">
        <v>2244</v>
      </c>
      <c r="D125" s="507" t="s">
        <v>137</v>
      </c>
      <c r="E125" s="439">
        <v>14.749873200000001</v>
      </c>
      <c r="F125" s="417">
        <f t="shared" ref="F125:F130" si="6">E125*(100-$F$5)/100</f>
        <v>14.749873200000001</v>
      </c>
    </row>
    <row r="126" spans="2:6" ht="14.25" customHeight="1">
      <c r="B126" s="520" t="s">
        <v>2252</v>
      </c>
      <c r="C126" s="508" t="s">
        <v>2245</v>
      </c>
      <c r="D126" s="509" t="s">
        <v>19</v>
      </c>
      <c r="E126" s="510">
        <v>19.588100400000002</v>
      </c>
      <c r="F126" s="416">
        <f t="shared" si="6"/>
        <v>19.588100400000002</v>
      </c>
    </row>
    <row r="127" spans="2:6" ht="14.25" customHeight="1">
      <c r="B127" s="520"/>
      <c r="C127" s="508" t="s">
        <v>2246</v>
      </c>
      <c r="D127" s="509" t="s">
        <v>22</v>
      </c>
      <c r="E127" s="510">
        <v>22.466397600000001</v>
      </c>
      <c r="F127" s="416">
        <f t="shared" si="6"/>
        <v>22.466397600000001</v>
      </c>
    </row>
    <row r="128" spans="2:6" ht="14.25" customHeight="1">
      <c r="B128" s="488"/>
      <c r="C128" s="508" t="s">
        <v>2247</v>
      </c>
      <c r="D128" s="509" t="s">
        <v>215</v>
      </c>
      <c r="E128" s="510">
        <v>29.320552800000005</v>
      </c>
      <c r="F128" s="416">
        <f t="shared" si="6"/>
        <v>29.320552800000005</v>
      </c>
    </row>
    <row r="129" spans="2:6" ht="14.25" customHeight="1">
      <c r="B129" s="199"/>
      <c r="C129" s="508" t="s">
        <v>2248</v>
      </c>
      <c r="D129" s="509" t="s">
        <v>216</v>
      </c>
      <c r="E129" s="510">
        <v>35.345937600000006</v>
      </c>
      <c r="F129" s="416">
        <f t="shared" si="6"/>
        <v>35.345937600000006</v>
      </c>
    </row>
    <row r="130" spans="2:6" ht="14.25" customHeight="1">
      <c r="B130" s="199"/>
      <c r="C130" s="508" t="s">
        <v>2249</v>
      </c>
      <c r="D130" s="509" t="s">
        <v>26</v>
      </c>
      <c r="E130" s="510">
        <v>48.068683200000009</v>
      </c>
      <c r="F130" s="416">
        <f t="shared" si="6"/>
        <v>48.068683200000017</v>
      </c>
    </row>
    <row r="131" spans="2:6" ht="14.25" customHeight="1" thickBot="1">
      <c r="B131" s="204"/>
      <c r="C131" s="430"/>
      <c r="D131" s="502"/>
      <c r="E131" s="431"/>
      <c r="F131" s="432"/>
    </row>
    <row r="132" spans="2:6" ht="9.9499999999999993" customHeight="1" thickBot="1">
      <c r="B132" s="661"/>
      <c r="C132" s="433"/>
      <c r="D132" s="525"/>
      <c r="E132" s="434"/>
      <c r="F132" s="435"/>
    </row>
    <row r="133" spans="2:6" ht="14.25" customHeight="1">
      <c r="B133" s="240"/>
      <c r="C133" s="436"/>
      <c r="D133" s="527"/>
      <c r="E133" s="437"/>
      <c r="F133" s="438"/>
    </row>
    <row r="134" spans="2:6" ht="14.25" customHeight="1">
      <c r="B134" s="422"/>
      <c r="C134" s="462" t="s">
        <v>505</v>
      </c>
      <c r="D134" s="507">
        <v>20</v>
      </c>
      <c r="E134" s="439">
        <v>1.2081259341810993</v>
      </c>
      <c r="F134" s="417">
        <f t="shared" ref="F134:F139" si="7">E134*(100-$F$5)/100</f>
        <v>1.2081259341810993</v>
      </c>
    </row>
    <row r="135" spans="2:6" ht="14.25" customHeight="1">
      <c r="B135" s="528" t="s">
        <v>1733</v>
      </c>
      <c r="C135" s="508" t="s">
        <v>500</v>
      </c>
      <c r="D135" s="509">
        <v>25</v>
      </c>
      <c r="E135" s="510">
        <v>1.7719180367989453</v>
      </c>
      <c r="F135" s="416">
        <f t="shared" si="7"/>
        <v>1.7719180367989451</v>
      </c>
    </row>
    <row r="136" spans="2:6" ht="14.25" customHeight="1">
      <c r="B136" s="529"/>
      <c r="C136" s="508" t="s">
        <v>501</v>
      </c>
      <c r="D136" s="509">
        <v>32</v>
      </c>
      <c r="E136" s="510">
        <v>2.6578770551984179</v>
      </c>
      <c r="F136" s="416">
        <f t="shared" si="7"/>
        <v>2.6578770551984179</v>
      </c>
    </row>
    <row r="137" spans="2:6" ht="14.25" customHeight="1">
      <c r="B137" s="488"/>
      <c r="C137" s="508" t="s">
        <v>502</v>
      </c>
      <c r="D137" s="509">
        <v>40</v>
      </c>
      <c r="E137" s="510">
        <v>4.2687116341065501</v>
      </c>
      <c r="F137" s="416">
        <f t="shared" si="7"/>
        <v>4.2687116341065501</v>
      </c>
    </row>
    <row r="138" spans="2:6" ht="14.25" customHeight="1">
      <c r="B138" s="488"/>
      <c r="C138" s="508" t="s">
        <v>503</v>
      </c>
      <c r="D138" s="509">
        <v>50</v>
      </c>
      <c r="E138" s="510">
        <v>7.007130418250374</v>
      </c>
      <c r="F138" s="416">
        <f t="shared" si="7"/>
        <v>7.007130418250374</v>
      </c>
    </row>
    <row r="139" spans="2:6" ht="14.25" customHeight="1">
      <c r="B139" s="488"/>
      <c r="C139" s="508" t="s">
        <v>504</v>
      </c>
      <c r="D139" s="509">
        <v>63</v>
      </c>
      <c r="E139" s="510">
        <v>7.5709225208682218</v>
      </c>
      <c r="F139" s="416">
        <f t="shared" si="7"/>
        <v>7.5709225208682218</v>
      </c>
    </row>
    <row r="140" spans="2:6" ht="14.25" customHeight="1" thickBot="1">
      <c r="B140" s="530"/>
      <c r="C140" s="430"/>
      <c r="D140" s="502"/>
      <c r="E140" s="431"/>
      <c r="F140" s="432"/>
    </row>
    <row r="141" spans="2:6" ht="9.9499999999999993" customHeight="1" thickBot="1">
      <c r="B141" s="209"/>
      <c r="C141" s="433"/>
      <c r="D141" s="525"/>
      <c r="E141" s="434"/>
      <c r="F141" s="435"/>
    </row>
    <row r="142" spans="2:6" ht="14.25" customHeight="1">
      <c r="B142" s="531"/>
      <c r="C142" s="436"/>
      <c r="D142" s="527"/>
      <c r="E142" s="437"/>
      <c r="F142" s="438"/>
    </row>
    <row r="143" spans="2:6" ht="14.25" customHeight="1">
      <c r="B143" s="422"/>
      <c r="C143" s="462" t="s">
        <v>2409</v>
      </c>
      <c r="D143" s="507" t="s">
        <v>134</v>
      </c>
      <c r="E143" s="439">
        <v>0.95522490529252235</v>
      </c>
      <c r="F143" s="417">
        <f t="shared" ref="F143:F148" si="8">E143*(100-$F$5)/100</f>
        <v>0.95522490529252235</v>
      </c>
    </row>
    <row r="144" spans="2:6" ht="14.25" customHeight="1">
      <c r="B144" s="528" t="s">
        <v>1734</v>
      </c>
      <c r="C144" s="508" t="s">
        <v>2410</v>
      </c>
      <c r="D144" s="509" t="s">
        <v>133</v>
      </c>
      <c r="E144" s="510">
        <v>1.353101046282831</v>
      </c>
      <c r="F144" s="416">
        <f t="shared" si="8"/>
        <v>1.3531010462828312</v>
      </c>
    </row>
    <row r="145" spans="2:6" ht="14.25" customHeight="1">
      <c r="B145" s="551" t="s">
        <v>1592</v>
      </c>
      <c r="C145" s="508" t="s">
        <v>2411</v>
      </c>
      <c r="D145" s="509" t="s">
        <v>132</v>
      </c>
      <c r="E145" s="510">
        <v>1.5923099812506882</v>
      </c>
      <c r="F145" s="416">
        <f t="shared" si="8"/>
        <v>1.5923099812506882</v>
      </c>
    </row>
    <row r="146" spans="2:6" ht="14.25" customHeight="1">
      <c r="B146" s="488"/>
      <c r="C146" s="508" t="s">
        <v>2412</v>
      </c>
      <c r="D146" s="509" t="s">
        <v>131</v>
      </c>
      <c r="E146" s="510">
        <v>2.3888676805207596</v>
      </c>
      <c r="F146" s="416">
        <f t="shared" si="8"/>
        <v>2.3888676805207596</v>
      </c>
    </row>
    <row r="147" spans="2:6" ht="14.25" customHeight="1">
      <c r="B147" s="488"/>
      <c r="C147" s="508" t="s">
        <v>2413</v>
      </c>
      <c r="D147" s="509" t="s">
        <v>135</v>
      </c>
      <c r="E147" s="510">
        <v>2.8672855504564754</v>
      </c>
      <c r="F147" s="416">
        <f t="shared" si="8"/>
        <v>2.8672855504564749</v>
      </c>
    </row>
    <row r="148" spans="2:6" ht="14.25" customHeight="1">
      <c r="B148" s="488"/>
      <c r="C148" s="508" t="s">
        <v>2414</v>
      </c>
      <c r="D148" s="509" t="s">
        <v>136</v>
      </c>
      <c r="E148" s="510">
        <v>4.3798592200512116</v>
      </c>
      <c r="F148" s="416">
        <f t="shared" si="8"/>
        <v>4.3798592200512116</v>
      </c>
    </row>
    <row r="149" spans="2:6" ht="14.25" customHeight="1" thickBot="1">
      <c r="B149" s="530"/>
      <c r="C149" s="430"/>
      <c r="D149" s="502"/>
      <c r="E149" s="431"/>
      <c r="F149" s="432"/>
    </row>
    <row r="150" spans="2:6" ht="9.9499999999999993" customHeight="1" thickBot="1">
      <c r="B150" s="209"/>
      <c r="C150" s="433"/>
      <c r="D150" s="525"/>
      <c r="E150" s="434"/>
      <c r="F150" s="435"/>
    </row>
    <row r="151" spans="2:6" ht="14.25" customHeight="1">
      <c r="B151" s="531"/>
      <c r="C151" s="436"/>
      <c r="D151" s="527"/>
      <c r="E151" s="437"/>
      <c r="F151" s="438"/>
    </row>
    <row r="152" spans="2:6" ht="14.25" customHeight="1">
      <c r="B152" s="422"/>
      <c r="C152" s="927" t="s">
        <v>2403</v>
      </c>
      <c r="D152" s="499" t="s">
        <v>134</v>
      </c>
      <c r="E152" s="598" t="s">
        <v>1438</v>
      </c>
      <c r="F152" s="599" t="s">
        <v>1438</v>
      </c>
    </row>
    <row r="153" spans="2:6" ht="14.25" customHeight="1">
      <c r="B153" s="528" t="s">
        <v>1734</v>
      </c>
      <c r="C153" s="928" t="s">
        <v>2404</v>
      </c>
      <c r="D153" s="447" t="s">
        <v>133</v>
      </c>
      <c r="E153" s="598" t="s">
        <v>1438</v>
      </c>
      <c r="F153" s="600" t="s">
        <v>1438</v>
      </c>
    </row>
    <row r="154" spans="2:6" ht="14.25" customHeight="1">
      <c r="B154" s="551" t="s">
        <v>1591</v>
      </c>
      <c r="C154" s="928" t="s">
        <v>2405</v>
      </c>
      <c r="D154" s="447" t="s">
        <v>132</v>
      </c>
      <c r="E154" s="598" t="s">
        <v>1438</v>
      </c>
      <c r="F154" s="600" t="s">
        <v>1438</v>
      </c>
    </row>
    <row r="155" spans="2:6" ht="14.25" customHeight="1">
      <c r="B155" s="488"/>
      <c r="C155" s="928" t="s">
        <v>2406</v>
      </c>
      <c r="D155" s="447" t="s">
        <v>131</v>
      </c>
      <c r="E155" s="598" t="s">
        <v>1438</v>
      </c>
      <c r="F155" s="600" t="s">
        <v>1438</v>
      </c>
    </row>
    <row r="156" spans="2:6" ht="14.25" customHeight="1">
      <c r="B156" s="488"/>
      <c r="C156" s="928" t="s">
        <v>2407</v>
      </c>
      <c r="D156" s="447" t="s">
        <v>135</v>
      </c>
      <c r="E156" s="598" t="s">
        <v>1438</v>
      </c>
      <c r="F156" s="600" t="s">
        <v>1438</v>
      </c>
    </row>
    <row r="157" spans="2:6" ht="14.25" customHeight="1">
      <c r="B157" s="488"/>
      <c r="C157" s="928" t="s">
        <v>2408</v>
      </c>
      <c r="D157" s="447" t="s">
        <v>136</v>
      </c>
      <c r="E157" s="598" t="s">
        <v>1438</v>
      </c>
      <c r="F157" s="600" t="s">
        <v>1438</v>
      </c>
    </row>
    <row r="158" spans="2:6" ht="14.25" customHeight="1" thickBot="1">
      <c r="B158" s="530"/>
      <c r="C158" s="430"/>
      <c r="D158" s="502"/>
      <c r="E158" s="431"/>
      <c r="F158" s="432"/>
    </row>
    <row r="159" spans="2:6" ht="9.9499999999999993" customHeight="1" thickBot="1">
      <c r="B159" s="209"/>
      <c r="C159" s="532"/>
      <c r="D159" s="533"/>
      <c r="E159" s="534"/>
      <c r="F159" s="535"/>
    </row>
    <row r="160" spans="2:6" ht="14.25" customHeight="1">
      <c r="B160" s="531"/>
      <c r="C160" s="536"/>
      <c r="D160" s="537"/>
      <c r="E160" s="538"/>
      <c r="F160" s="539"/>
    </row>
    <row r="161" spans="2:6" ht="14.25" customHeight="1">
      <c r="B161" s="1106" t="s">
        <v>1655</v>
      </c>
      <c r="C161" s="1107"/>
      <c r="D161" s="1107"/>
      <c r="E161" s="1107"/>
      <c r="F161" s="1108"/>
    </row>
    <row r="162" spans="2:6" ht="14.25" customHeight="1">
      <c r="B162" s="540"/>
      <c r="C162" s="831"/>
      <c r="D162" s="201"/>
      <c r="E162" s="832"/>
      <c r="F162" s="541"/>
    </row>
    <row r="163" spans="2:6" ht="14.25" customHeight="1">
      <c r="B163" s="540"/>
      <c r="C163" s="831"/>
      <c r="D163" s="201"/>
      <c r="E163" s="832"/>
      <c r="F163" s="541"/>
    </row>
    <row r="164" spans="2:6" ht="14.25" customHeight="1">
      <c r="B164" s="540"/>
      <c r="C164" s="831"/>
      <c r="D164" s="201"/>
      <c r="E164" s="832"/>
      <c r="F164" s="541"/>
    </row>
    <row r="165" spans="2:6" ht="14.25" customHeight="1">
      <c r="B165" s="540"/>
      <c r="C165" s="831"/>
      <c r="D165" s="201"/>
      <c r="E165" s="832"/>
      <c r="F165" s="541"/>
    </row>
    <row r="166" spans="2:6" ht="14.25" customHeight="1">
      <c r="B166" s="540"/>
      <c r="C166" s="831"/>
      <c r="D166" s="201"/>
      <c r="E166" s="832"/>
      <c r="F166" s="541"/>
    </row>
    <row r="167" spans="2:6" ht="14.25" customHeight="1">
      <c r="B167" s="540"/>
      <c r="C167" s="831"/>
      <c r="D167" s="201"/>
      <c r="E167" s="832"/>
      <c r="F167" s="541"/>
    </row>
    <row r="168" spans="2:6" ht="14.25" customHeight="1">
      <c r="B168" s="199"/>
      <c r="C168" s="831"/>
      <c r="D168" s="834"/>
      <c r="E168" s="835"/>
      <c r="F168" s="542"/>
    </row>
    <row r="169" spans="2:6" ht="14.25" customHeight="1">
      <c r="B169" s="199"/>
      <c r="C169" s="831"/>
      <c r="D169" s="201"/>
      <c r="E169" s="832"/>
      <c r="F169" s="541"/>
    </row>
    <row r="170" spans="2:6" ht="14.25" customHeight="1">
      <c r="B170" s="199"/>
      <c r="C170" s="831"/>
      <c r="D170" s="201"/>
      <c r="E170" s="832"/>
      <c r="F170" s="541"/>
    </row>
    <row r="171" spans="2:6" ht="14.25" customHeight="1" thickBot="1">
      <c r="B171" s="204"/>
      <c r="C171" s="543"/>
      <c r="D171" s="206"/>
      <c r="E171" s="544"/>
      <c r="F171" s="545"/>
    </row>
    <row r="172" spans="2:6" ht="14.25" customHeight="1" thickBot="1">
      <c r="B172" s="661"/>
      <c r="C172" s="429"/>
      <c r="D172" s="218"/>
      <c r="E172" s="254"/>
      <c r="F172" s="833"/>
    </row>
    <row r="173" spans="2:6" ht="14.25" customHeight="1">
      <c r="B173" s="240"/>
      <c r="C173" s="418"/>
      <c r="D173" s="213"/>
      <c r="E173" s="547"/>
      <c r="F173" s="421"/>
    </row>
    <row r="174" spans="2:6" ht="14.25" customHeight="1">
      <c r="B174" s="528" t="s">
        <v>1590</v>
      </c>
      <c r="C174" s="462" t="s">
        <v>1293</v>
      </c>
      <c r="D174" s="507">
        <v>20</v>
      </c>
      <c r="E174" s="439">
        <v>63.685861535710295</v>
      </c>
      <c r="F174" s="417">
        <f t="shared" ref="F174:F179" si="9">E174*(100-$F$5)/100</f>
        <v>63.685861535710295</v>
      </c>
    </row>
    <row r="175" spans="2:6" ht="14.25" customHeight="1">
      <c r="B175" s="664" t="s">
        <v>1580</v>
      </c>
      <c r="C175" s="508" t="s">
        <v>1294</v>
      </c>
      <c r="D175" s="509">
        <v>25</v>
      </c>
      <c r="E175" s="510">
        <v>65.596437381781612</v>
      </c>
      <c r="F175" s="416">
        <f t="shared" si="9"/>
        <v>65.596437381781612</v>
      </c>
    </row>
    <row r="176" spans="2:6" ht="14.25" customHeight="1">
      <c r="B176" s="415"/>
      <c r="C176" s="508" t="s">
        <v>1295</v>
      </c>
      <c r="D176" s="509">
        <v>32</v>
      </c>
      <c r="E176" s="510">
        <v>80.532876953498942</v>
      </c>
      <c r="F176" s="416">
        <f t="shared" si="9"/>
        <v>80.532876953498942</v>
      </c>
    </row>
    <row r="177" spans="2:6" ht="14.25" customHeight="1">
      <c r="B177" s="488"/>
      <c r="C177" s="508" t="s">
        <v>1296</v>
      </c>
      <c r="D177" s="509">
        <v>40</v>
      </c>
      <c r="E177" s="510">
        <v>98.153745756999555</v>
      </c>
      <c r="F177" s="416">
        <f t="shared" si="9"/>
        <v>98.153745756999555</v>
      </c>
    </row>
    <row r="178" spans="2:6" ht="14.25" customHeight="1">
      <c r="B178" s="199"/>
      <c r="C178" s="508" t="s">
        <v>1297</v>
      </c>
      <c r="D178" s="509">
        <v>50</v>
      </c>
      <c r="E178" s="510">
        <v>124.8603750373052</v>
      </c>
      <c r="F178" s="416">
        <f t="shared" si="9"/>
        <v>124.8603750373052</v>
      </c>
    </row>
    <row r="179" spans="2:6" ht="14.25" customHeight="1">
      <c r="B179" s="199"/>
      <c r="C179" s="508" t="s">
        <v>1298</v>
      </c>
      <c r="D179" s="509">
        <v>63</v>
      </c>
      <c r="E179" s="510">
        <v>153.63194988052106</v>
      </c>
      <c r="F179" s="416">
        <f t="shared" si="9"/>
        <v>153.63194988052106</v>
      </c>
    </row>
    <row r="180" spans="2:6" ht="14.25" customHeight="1" thickBot="1">
      <c r="B180" s="204"/>
      <c r="C180" s="430"/>
      <c r="D180" s="502"/>
      <c r="E180" s="431"/>
      <c r="F180" s="432"/>
    </row>
    <row r="181" spans="2:6" ht="14.25" customHeight="1" thickBot="1">
      <c r="C181" s="433"/>
      <c r="D181" s="525"/>
      <c r="E181" s="434"/>
      <c r="F181" s="435"/>
    </row>
    <row r="182" spans="2:6" ht="14.25" customHeight="1">
      <c r="B182" s="240"/>
      <c r="C182" s="436"/>
      <c r="D182" s="527"/>
      <c r="E182" s="437"/>
      <c r="F182" s="438"/>
    </row>
    <row r="183" spans="2:6" ht="14.25" customHeight="1">
      <c r="B183" s="422"/>
      <c r="C183" s="188" t="s">
        <v>1299</v>
      </c>
      <c r="D183" s="189">
        <v>20</v>
      </c>
      <c r="E183" s="258">
        <v>97.510078040993307</v>
      </c>
      <c r="F183" s="259">
        <f t="shared" ref="F183:F191" si="10">E183*(100-$F$5)/100</f>
        <v>97.510078040993307</v>
      </c>
    </row>
    <row r="184" spans="2:6" ht="14.25" customHeight="1">
      <c r="B184" s="442" t="s">
        <v>1578</v>
      </c>
      <c r="C184" s="193" t="s">
        <v>1300</v>
      </c>
      <c r="D184" s="194">
        <v>25</v>
      </c>
      <c r="E184" s="260">
        <v>111.44008918970663</v>
      </c>
      <c r="F184" s="261">
        <f t="shared" si="10"/>
        <v>111.44008918970663</v>
      </c>
    </row>
    <row r="185" spans="2:6" ht="14.25" customHeight="1">
      <c r="B185" s="550" t="s">
        <v>1589</v>
      </c>
      <c r="C185" s="193" t="s">
        <v>1301</v>
      </c>
      <c r="D185" s="194">
        <v>32</v>
      </c>
      <c r="E185" s="260">
        <v>111.44008918970663</v>
      </c>
      <c r="F185" s="261">
        <f t="shared" si="10"/>
        <v>111.44008918970663</v>
      </c>
    </row>
    <row r="186" spans="2:6" ht="14.25" customHeight="1">
      <c r="B186" s="488"/>
      <c r="C186" s="193" t="s">
        <v>1302</v>
      </c>
      <c r="D186" s="194">
        <v>40</v>
      </c>
      <c r="E186" s="260">
        <v>130.01343738799108</v>
      </c>
      <c r="F186" s="261">
        <f t="shared" si="10"/>
        <v>130.01343738799108</v>
      </c>
    </row>
    <row r="187" spans="2:6" ht="14.25" customHeight="1">
      <c r="B187" s="199"/>
      <c r="C187" s="193" t="s">
        <v>1303</v>
      </c>
      <c r="D187" s="194">
        <v>50</v>
      </c>
      <c r="E187" s="260">
        <v>130.01343738799108</v>
      </c>
      <c r="F187" s="261">
        <f t="shared" si="10"/>
        <v>130.01343738799108</v>
      </c>
    </row>
    <row r="188" spans="2:6" ht="14.25" customHeight="1">
      <c r="B188" s="199"/>
      <c r="C188" s="193" t="s">
        <v>1304</v>
      </c>
      <c r="D188" s="194">
        <v>63</v>
      </c>
      <c r="E188" s="260">
        <v>171.80347083413099</v>
      </c>
      <c r="F188" s="261">
        <f t="shared" si="10"/>
        <v>171.80347083413099</v>
      </c>
    </row>
    <row r="189" spans="2:6" ht="14.25" customHeight="1">
      <c r="B189" s="199"/>
      <c r="C189" s="193" t="s">
        <v>1305</v>
      </c>
      <c r="D189" s="194">
        <v>75</v>
      </c>
      <c r="E189" s="260">
        <v>357.53695281697537</v>
      </c>
      <c r="F189" s="261">
        <f t="shared" si="10"/>
        <v>357.53695281697537</v>
      </c>
    </row>
    <row r="190" spans="2:6" ht="14.25" customHeight="1">
      <c r="B190" s="199"/>
      <c r="C190" s="193" t="s">
        <v>1306</v>
      </c>
      <c r="D190" s="194">
        <v>90</v>
      </c>
      <c r="E190" s="260">
        <v>455.04703085796871</v>
      </c>
      <c r="F190" s="261">
        <f t="shared" si="10"/>
        <v>455.04703085796871</v>
      </c>
    </row>
    <row r="191" spans="2:6" ht="14.25" customHeight="1">
      <c r="B191" s="199"/>
      <c r="C191" s="193" t="s">
        <v>1307</v>
      </c>
      <c r="D191" s="194">
        <v>110</v>
      </c>
      <c r="E191" s="260">
        <v>533.98376070067752</v>
      </c>
      <c r="F191" s="261">
        <f t="shared" si="10"/>
        <v>533.98376070067752</v>
      </c>
    </row>
    <row r="192" spans="2:6" ht="14.25" customHeight="1" thickBot="1">
      <c r="B192" s="204"/>
      <c r="C192" s="224"/>
      <c r="D192" s="225"/>
      <c r="E192" s="341"/>
      <c r="F192" s="298"/>
    </row>
    <row r="193" spans="2:6" ht="14.25" customHeight="1" thickBot="1">
      <c r="C193" s="229"/>
      <c r="D193" s="230"/>
      <c r="E193" s="348"/>
      <c r="F193" s="514"/>
    </row>
    <row r="194" spans="2:6" ht="14.25" customHeight="1">
      <c r="B194" s="240"/>
      <c r="C194" s="212"/>
      <c r="D194" s="213"/>
      <c r="E194" s="518"/>
      <c r="F194" s="519"/>
    </row>
    <row r="195" spans="2:6" ht="14.25" customHeight="1">
      <c r="B195" s="422"/>
      <c r="C195" s="188" t="s">
        <v>1308</v>
      </c>
      <c r="D195" s="189">
        <v>20</v>
      </c>
      <c r="E195" s="258">
        <v>1300.1343738799103</v>
      </c>
      <c r="F195" s="259">
        <f t="shared" ref="F195:F203" si="11">E195*(100-$F$5)/100</f>
        <v>1300.1343738799103</v>
      </c>
    </row>
    <row r="196" spans="2:6" ht="14.25" customHeight="1">
      <c r="B196" s="442" t="s">
        <v>1578</v>
      </c>
      <c r="C196" s="193" t="s">
        <v>1309</v>
      </c>
      <c r="D196" s="194">
        <v>25</v>
      </c>
      <c r="E196" s="260">
        <v>1323.3510591277661</v>
      </c>
      <c r="F196" s="261">
        <f t="shared" si="11"/>
        <v>1323.3510591277661</v>
      </c>
    </row>
    <row r="197" spans="2:6" ht="14.25" customHeight="1">
      <c r="B197" s="550" t="s">
        <v>1586</v>
      </c>
      <c r="C197" s="193" t="s">
        <v>1310</v>
      </c>
      <c r="D197" s="194">
        <v>32</v>
      </c>
      <c r="E197" s="260">
        <v>1323.3510591277661</v>
      </c>
      <c r="F197" s="261">
        <f t="shared" si="11"/>
        <v>1323.3510591277661</v>
      </c>
    </row>
    <row r="198" spans="2:6" ht="14.25" customHeight="1">
      <c r="B198" s="488"/>
      <c r="C198" s="193" t="s">
        <v>1311</v>
      </c>
      <c r="D198" s="194">
        <v>40</v>
      </c>
      <c r="E198" s="260">
        <v>1467.2945076644705</v>
      </c>
      <c r="F198" s="261">
        <f t="shared" si="11"/>
        <v>1467.2945076644705</v>
      </c>
    </row>
    <row r="199" spans="2:6" ht="14.25" customHeight="1">
      <c r="B199" s="199"/>
      <c r="C199" s="193" t="s">
        <v>1312</v>
      </c>
      <c r="D199" s="194">
        <v>50</v>
      </c>
      <c r="E199" s="260">
        <v>1467.2945076644705</v>
      </c>
      <c r="F199" s="261">
        <f t="shared" si="11"/>
        <v>1467.2945076644705</v>
      </c>
    </row>
    <row r="200" spans="2:6" ht="14.25" customHeight="1">
      <c r="B200" s="199"/>
      <c r="C200" s="193" t="s">
        <v>1313</v>
      </c>
      <c r="D200" s="194">
        <v>63</v>
      </c>
      <c r="E200" s="260">
        <v>1509.0845411106104</v>
      </c>
      <c r="F200" s="261">
        <f t="shared" si="11"/>
        <v>1509.0845411106102</v>
      </c>
    </row>
    <row r="201" spans="2:6" ht="14.25" customHeight="1">
      <c r="B201" s="199"/>
      <c r="C201" s="193" t="s">
        <v>1314</v>
      </c>
      <c r="D201" s="194">
        <v>75</v>
      </c>
      <c r="E201" s="260">
        <v>2340.2418729838391</v>
      </c>
      <c r="F201" s="261">
        <f t="shared" si="11"/>
        <v>2340.2418729838391</v>
      </c>
    </row>
    <row r="202" spans="2:6" ht="14.25" customHeight="1">
      <c r="B202" s="199"/>
      <c r="C202" s="193" t="s">
        <v>1315</v>
      </c>
      <c r="D202" s="194">
        <v>90</v>
      </c>
      <c r="E202" s="260">
        <v>2437.7519510248326</v>
      </c>
      <c r="F202" s="261">
        <f t="shared" si="11"/>
        <v>2437.7519510248326</v>
      </c>
    </row>
    <row r="203" spans="2:6" ht="14.25" customHeight="1">
      <c r="B203" s="199"/>
      <c r="C203" s="193" t="s">
        <v>1316</v>
      </c>
      <c r="D203" s="194">
        <v>110</v>
      </c>
      <c r="E203" s="260">
        <v>2507.4020067683991</v>
      </c>
      <c r="F203" s="261">
        <f t="shared" si="11"/>
        <v>2507.4020067683991</v>
      </c>
    </row>
    <row r="204" spans="2:6" ht="14.25" customHeight="1" thickBot="1">
      <c r="B204" s="204"/>
      <c r="C204" s="256"/>
      <c r="D204" s="225"/>
      <c r="E204" s="548"/>
      <c r="F204" s="549"/>
    </row>
  </sheetData>
  <mergeCells count="7">
    <mergeCell ref="B161:F161"/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>
    <tabColor theme="1" tint="0.499984740745262"/>
  </sheetPr>
  <dimension ref="A1:G143"/>
  <sheetViews>
    <sheetView zoomScaleNormal="100" workbookViewId="0">
      <pane ySplit="5" topLeftCell="A6" activePane="bottomLeft" state="frozen"/>
      <selection activeCell="J19" sqref="J19"/>
      <selection pane="bottomLeft" activeCell="H8" sqref="H8"/>
    </sheetView>
  </sheetViews>
  <sheetFormatPr defaultColWidth="8.85546875" defaultRowHeight="14.25" customHeight="1"/>
  <cols>
    <col min="1" max="1" width="2.42578125" style="252" customWidth="1"/>
    <col min="2" max="2" width="45.7109375" style="252" customWidth="1"/>
    <col min="3" max="3" width="15.7109375" style="252" customWidth="1"/>
    <col min="4" max="4" width="10.7109375" style="252" customWidth="1"/>
    <col min="5" max="5" width="15.7109375" style="346" customWidth="1"/>
    <col min="6" max="6" width="15.7109375" style="252" customWidth="1"/>
    <col min="7" max="7" width="0.7109375" style="252" customWidth="1"/>
    <col min="8" max="16384" width="8.85546875" style="252"/>
  </cols>
  <sheetData>
    <row r="1" spans="1:7" ht="12.75" customHeight="1">
      <c r="A1" s="467" t="s">
        <v>568</v>
      </c>
    </row>
    <row r="2" spans="1:7" ht="20.85" customHeight="1">
      <c r="B2" s="1113" t="s">
        <v>1732</v>
      </c>
      <c r="C2" s="1113"/>
      <c r="D2" s="1113"/>
      <c r="E2" s="1113"/>
      <c r="F2" s="1113"/>
      <c r="G2" s="182"/>
    </row>
    <row r="3" spans="1:7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  <c r="G3" s="182"/>
    </row>
    <row r="4" spans="1:7" ht="14.25" customHeight="1">
      <c r="B4" s="1115"/>
      <c r="C4" s="965"/>
      <c r="D4" s="1101"/>
      <c r="E4" s="1104"/>
      <c r="F4" s="968"/>
      <c r="G4" s="182"/>
    </row>
    <row r="5" spans="1:7" ht="14.25" customHeight="1">
      <c r="B5" s="1116"/>
      <c r="C5" s="966"/>
      <c r="D5" s="1102"/>
      <c r="E5" s="1105"/>
      <c r="F5" s="626">
        <f>'DISCOUNT CARD'!J20</f>
        <v>0</v>
      </c>
      <c r="G5" s="182"/>
    </row>
    <row r="6" spans="1:7" ht="14.25" customHeight="1" thickBot="1"/>
    <row r="7" spans="1:7" ht="14.25" customHeight="1">
      <c r="B7" s="468"/>
      <c r="C7" s="469"/>
      <c r="D7" s="469"/>
      <c r="E7" s="470"/>
      <c r="F7" s="471"/>
    </row>
    <row r="8" spans="1:7" ht="14.25" customHeight="1">
      <c r="B8" s="472"/>
      <c r="C8" s="473" t="s">
        <v>1317</v>
      </c>
      <c r="D8" s="474">
        <v>16</v>
      </c>
      <c r="E8" s="475">
        <v>21.69183660460731</v>
      </c>
      <c r="F8" s="476">
        <f t="shared" ref="F8:F17" si="0">E8*(100-$F$5)/100</f>
        <v>21.69183660460731</v>
      </c>
    </row>
    <row r="9" spans="1:7" ht="14.25" customHeight="1">
      <c r="B9" s="665" t="s">
        <v>1579</v>
      </c>
      <c r="C9" s="477" t="s">
        <v>1318</v>
      </c>
      <c r="D9" s="478">
        <v>20</v>
      </c>
      <c r="E9" s="479">
        <v>15.165973251571188</v>
      </c>
      <c r="F9" s="262">
        <f t="shared" si="0"/>
        <v>15.165973251571188</v>
      </c>
    </row>
    <row r="10" spans="1:7" ht="14.25" customHeight="1">
      <c r="B10" s="666" t="s">
        <v>1580</v>
      </c>
      <c r="C10" s="477" t="s">
        <v>1319</v>
      </c>
      <c r="D10" s="478">
        <v>25</v>
      </c>
      <c r="E10" s="479">
        <v>17.130391301719811</v>
      </c>
      <c r="F10" s="262">
        <f t="shared" si="0"/>
        <v>17.130391301719811</v>
      </c>
    </row>
    <row r="11" spans="1:7" ht="14.25" customHeight="1">
      <c r="B11" s="480"/>
      <c r="C11" s="477" t="s">
        <v>1320</v>
      </c>
      <c r="D11" s="478">
        <v>32</v>
      </c>
      <c r="E11" s="479">
        <v>18.645323865817481</v>
      </c>
      <c r="F11" s="262">
        <f t="shared" si="0"/>
        <v>18.645323865817481</v>
      </c>
    </row>
    <row r="12" spans="1:7" ht="14.25" customHeight="1">
      <c r="B12" s="481"/>
      <c r="C12" s="477" t="s">
        <v>1321</v>
      </c>
      <c r="D12" s="478">
        <v>40</v>
      </c>
      <c r="E12" s="479">
        <v>22.923759788598822</v>
      </c>
      <c r="F12" s="262">
        <f t="shared" si="0"/>
        <v>22.923759788598822</v>
      </c>
    </row>
    <row r="13" spans="1:7" ht="14.25" customHeight="1">
      <c r="B13" s="482"/>
      <c r="C13" s="477" t="s">
        <v>1322</v>
      </c>
      <c r="D13" s="478">
        <v>50</v>
      </c>
      <c r="E13" s="479">
        <v>30.481774998492693</v>
      </c>
      <c r="F13" s="262">
        <f t="shared" si="0"/>
        <v>30.481774998492693</v>
      </c>
    </row>
    <row r="14" spans="1:7" ht="14.25" customHeight="1">
      <c r="B14" s="482"/>
      <c r="C14" s="477" t="s">
        <v>1323</v>
      </c>
      <c r="D14" s="478">
        <v>63</v>
      </c>
      <c r="E14" s="479">
        <v>42.950835333758143</v>
      </c>
      <c r="F14" s="262">
        <f t="shared" si="0"/>
        <v>42.950835333758143</v>
      </c>
    </row>
    <row r="15" spans="1:7" ht="14.25" customHeight="1">
      <c r="B15" s="482"/>
      <c r="C15" s="477" t="s">
        <v>1324</v>
      </c>
      <c r="D15" s="478">
        <v>75</v>
      </c>
      <c r="E15" s="479">
        <v>121.59414778208115</v>
      </c>
      <c r="F15" s="262">
        <f t="shared" si="0"/>
        <v>121.59414778208115</v>
      </c>
    </row>
    <row r="16" spans="1:7" ht="14.25" customHeight="1">
      <c r="B16" s="482"/>
      <c r="C16" s="477" t="s">
        <v>1325</v>
      </c>
      <c r="D16" s="478">
        <v>90</v>
      </c>
      <c r="E16" s="479">
        <v>160.61614701554208</v>
      </c>
      <c r="F16" s="262">
        <f t="shared" si="0"/>
        <v>160.61614701554208</v>
      </c>
    </row>
    <row r="17" spans="2:6" ht="14.25" customHeight="1">
      <c r="B17" s="482"/>
      <c r="C17" s="477" t="s">
        <v>1326</v>
      </c>
      <c r="D17" s="478">
        <v>110</v>
      </c>
      <c r="E17" s="479">
        <v>178.16272858212389</v>
      </c>
      <c r="F17" s="262">
        <f t="shared" si="0"/>
        <v>178.16272858212389</v>
      </c>
    </row>
    <row r="18" spans="2:6" ht="14.25" customHeight="1" thickBot="1">
      <c r="B18" s="483"/>
      <c r="C18" s="484"/>
      <c r="D18" s="485"/>
      <c r="E18" s="486"/>
      <c r="F18" s="487"/>
    </row>
    <row r="19" spans="2:6" ht="14.25" customHeight="1" thickBot="1">
      <c r="B19" s="667"/>
      <c r="C19" s="668"/>
      <c r="D19" s="669"/>
      <c r="E19" s="670"/>
      <c r="F19" s="671"/>
    </row>
    <row r="20" spans="2:6" ht="14.25" customHeight="1">
      <c r="B20" s="490"/>
      <c r="C20" s="558"/>
      <c r="D20" s="492"/>
      <c r="E20" s="679"/>
      <c r="F20" s="680"/>
    </row>
    <row r="21" spans="2:6" ht="14.25" customHeight="1">
      <c r="B21" s="665" t="s">
        <v>1803</v>
      </c>
      <c r="C21" s="473" t="s">
        <v>1804</v>
      </c>
      <c r="D21" s="474">
        <v>16</v>
      </c>
      <c r="E21" s="475">
        <v>21.69183660460731</v>
      </c>
      <c r="F21" s="476">
        <f t="shared" ref="F21:F30" si="1">E21*(100-$F$5)/100</f>
        <v>21.69183660460731</v>
      </c>
    </row>
    <row r="22" spans="2:6" ht="14.25" customHeight="1">
      <c r="B22" s="666" t="s">
        <v>1805</v>
      </c>
      <c r="C22" s="477" t="s">
        <v>1806</v>
      </c>
      <c r="D22" s="478">
        <v>20</v>
      </c>
      <c r="E22" s="479">
        <v>15.165973251571188</v>
      </c>
      <c r="F22" s="262">
        <f t="shared" si="1"/>
        <v>15.165973251571188</v>
      </c>
    </row>
    <row r="23" spans="2:6" ht="14.25" customHeight="1">
      <c r="B23" s="482"/>
      <c r="C23" s="477" t="s">
        <v>1807</v>
      </c>
      <c r="D23" s="478">
        <v>25</v>
      </c>
      <c r="E23" s="479">
        <v>17.130391301719811</v>
      </c>
      <c r="F23" s="262">
        <f t="shared" si="1"/>
        <v>17.130391301719811</v>
      </c>
    </row>
    <row r="24" spans="2:6" ht="14.25" customHeight="1">
      <c r="B24" s="482"/>
      <c r="C24" s="477" t="s">
        <v>1808</v>
      </c>
      <c r="D24" s="478">
        <v>32</v>
      </c>
      <c r="E24" s="479">
        <v>18.645323865817481</v>
      </c>
      <c r="F24" s="262">
        <f t="shared" si="1"/>
        <v>18.645323865817481</v>
      </c>
    </row>
    <row r="25" spans="2:6" ht="14.25" customHeight="1">
      <c r="B25" s="482"/>
      <c r="C25" s="477" t="s">
        <v>1809</v>
      </c>
      <c r="D25" s="478">
        <v>40</v>
      </c>
      <c r="E25" s="479">
        <v>22.923759788598822</v>
      </c>
      <c r="F25" s="262">
        <f t="shared" si="1"/>
        <v>22.923759788598822</v>
      </c>
    </row>
    <row r="26" spans="2:6" ht="14.25" customHeight="1">
      <c r="B26" s="482"/>
      <c r="C26" s="477" t="s">
        <v>1810</v>
      </c>
      <c r="D26" s="478">
        <v>50</v>
      </c>
      <c r="E26" s="479">
        <v>30.481774998492693</v>
      </c>
      <c r="F26" s="262">
        <f t="shared" si="1"/>
        <v>30.481774998492693</v>
      </c>
    </row>
    <row r="27" spans="2:6" ht="14.25" customHeight="1">
      <c r="B27" s="482"/>
      <c r="C27" s="477" t="s">
        <v>1811</v>
      </c>
      <c r="D27" s="478">
        <v>63</v>
      </c>
      <c r="E27" s="479">
        <v>42.950835333758143</v>
      </c>
      <c r="F27" s="262">
        <f t="shared" si="1"/>
        <v>42.950835333758143</v>
      </c>
    </row>
    <row r="28" spans="2:6" ht="14.25" customHeight="1">
      <c r="B28" s="482"/>
      <c r="C28" s="477" t="s">
        <v>1812</v>
      </c>
      <c r="D28" s="478">
        <v>75</v>
      </c>
      <c r="E28" s="479">
        <v>121.59414778208115</v>
      </c>
      <c r="F28" s="262">
        <f t="shared" si="1"/>
        <v>121.59414778208115</v>
      </c>
    </row>
    <row r="29" spans="2:6" ht="14.25" customHeight="1">
      <c r="B29" s="482"/>
      <c r="C29" s="477" t="s">
        <v>1813</v>
      </c>
      <c r="D29" s="478">
        <v>90</v>
      </c>
      <c r="E29" s="479">
        <v>160.61614701554208</v>
      </c>
      <c r="F29" s="262">
        <f t="shared" si="1"/>
        <v>160.61614701554208</v>
      </c>
    </row>
    <row r="30" spans="2:6" ht="14.25" customHeight="1">
      <c r="B30" s="482"/>
      <c r="C30" s="477" t="s">
        <v>1814</v>
      </c>
      <c r="D30" s="478">
        <v>110</v>
      </c>
      <c r="E30" s="479">
        <v>178.16272858212389</v>
      </c>
      <c r="F30" s="262">
        <f t="shared" si="1"/>
        <v>178.16272858212389</v>
      </c>
    </row>
    <row r="31" spans="2:6" ht="14.25" customHeight="1" thickBot="1">
      <c r="B31" s="483"/>
      <c r="C31" s="672"/>
      <c r="D31" s="673"/>
      <c r="E31" s="674"/>
      <c r="F31" s="675"/>
    </row>
    <row r="32" spans="2:6" ht="14.25" customHeight="1" thickBot="1">
      <c r="B32" s="667"/>
      <c r="C32" s="668"/>
      <c r="D32" s="669"/>
      <c r="E32" s="670"/>
      <c r="F32" s="671"/>
    </row>
    <row r="33" spans="2:6" ht="14.25" customHeight="1">
      <c r="B33" s="240"/>
      <c r="C33" s="418"/>
      <c r="D33" s="213"/>
      <c r="E33" s="420"/>
      <c r="F33" s="421"/>
    </row>
    <row r="34" spans="2:6" ht="14.25" customHeight="1">
      <c r="B34" s="422"/>
      <c r="C34" s="559" t="s">
        <v>1327</v>
      </c>
      <c r="D34" s="349" t="s">
        <v>168</v>
      </c>
      <c r="E34" s="601" t="s">
        <v>1438</v>
      </c>
      <c r="F34" s="351" t="s">
        <v>1438</v>
      </c>
    </row>
    <row r="35" spans="2:6" ht="14.25" customHeight="1">
      <c r="B35" s="665" t="s">
        <v>1579</v>
      </c>
      <c r="C35" s="193" t="s">
        <v>1328</v>
      </c>
      <c r="D35" s="194" t="s">
        <v>134</v>
      </c>
      <c r="E35" s="260">
        <v>15.865172896539345</v>
      </c>
      <c r="F35" s="261">
        <f t="shared" ref="F35:F42" si="2">E35*(100-$F$5)/100</f>
        <v>15.865172896539345</v>
      </c>
    </row>
    <row r="36" spans="2:6" ht="14.25" customHeight="1">
      <c r="B36" s="666" t="s">
        <v>1581</v>
      </c>
      <c r="C36" s="193" t="s">
        <v>1329</v>
      </c>
      <c r="D36" s="194" t="s">
        <v>133</v>
      </c>
      <c r="E36" s="260">
        <v>18.562085812845091</v>
      </c>
      <c r="F36" s="261">
        <f t="shared" si="2"/>
        <v>18.562085812845091</v>
      </c>
    </row>
    <row r="37" spans="2:6" ht="14.25" customHeight="1">
      <c r="B37" s="415"/>
      <c r="C37" s="193" t="s">
        <v>1330</v>
      </c>
      <c r="D37" s="194" t="s">
        <v>132</v>
      </c>
      <c r="E37" s="260">
        <v>20.52650386299371</v>
      </c>
      <c r="F37" s="261">
        <f t="shared" si="2"/>
        <v>20.52650386299371</v>
      </c>
    </row>
    <row r="38" spans="2:6" ht="14.25" customHeight="1">
      <c r="B38" s="415"/>
      <c r="C38" s="193" t="s">
        <v>1331</v>
      </c>
      <c r="D38" s="194" t="s">
        <v>131</v>
      </c>
      <c r="E38" s="260">
        <v>25.820444032038317</v>
      </c>
      <c r="F38" s="261">
        <f t="shared" si="2"/>
        <v>25.820444032038317</v>
      </c>
    </row>
    <row r="39" spans="2:6" ht="14.25" customHeight="1">
      <c r="B39" s="415"/>
      <c r="C39" s="193" t="s">
        <v>1332</v>
      </c>
      <c r="D39" s="194" t="s">
        <v>135</v>
      </c>
      <c r="E39" s="260">
        <v>33.611525790254916</v>
      </c>
      <c r="F39" s="261">
        <f t="shared" si="2"/>
        <v>33.611525790254916</v>
      </c>
    </row>
    <row r="40" spans="2:6" ht="14.25" customHeight="1">
      <c r="B40" s="415"/>
      <c r="C40" s="193" t="s">
        <v>1333</v>
      </c>
      <c r="D40" s="194" t="s">
        <v>136</v>
      </c>
      <c r="E40" s="260">
        <v>47.279214088322902</v>
      </c>
      <c r="F40" s="261">
        <f t="shared" si="2"/>
        <v>47.279214088322902</v>
      </c>
    </row>
    <row r="41" spans="2:6" ht="14.25" customHeight="1">
      <c r="B41" s="488"/>
      <c r="C41" s="193" t="s">
        <v>1334</v>
      </c>
      <c r="D41" s="194" t="s">
        <v>142</v>
      </c>
      <c r="E41" s="260">
        <v>153.30784596456536</v>
      </c>
      <c r="F41" s="261">
        <f t="shared" si="2"/>
        <v>153.30784596456536</v>
      </c>
    </row>
    <row r="42" spans="2:6" ht="14.25" customHeight="1">
      <c r="B42" s="199"/>
      <c r="C42" s="193" t="s">
        <v>1335</v>
      </c>
      <c r="D42" s="194" t="s">
        <v>143</v>
      </c>
      <c r="E42" s="260">
        <v>199.63814624900297</v>
      </c>
      <c r="F42" s="261">
        <f t="shared" si="2"/>
        <v>199.63814624900297</v>
      </c>
    </row>
    <row r="43" spans="2:6" ht="14.25" customHeight="1">
      <c r="B43" s="199"/>
      <c r="C43" s="233" t="s">
        <v>1336</v>
      </c>
      <c r="D43" s="234" t="s">
        <v>144</v>
      </c>
      <c r="E43" s="489" t="s">
        <v>1438</v>
      </c>
      <c r="F43" s="290" t="s">
        <v>1438</v>
      </c>
    </row>
    <row r="44" spans="2:6" ht="14.25" customHeight="1" thickBot="1">
      <c r="B44" s="204"/>
      <c r="C44" s="224"/>
      <c r="D44" s="225"/>
      <c r="E44" s="237"/>
      <c r="F44" s="227"/>
    </row>
    <row r="45" spans="2:6" ht="14.25" customHeight="1" thickBot="1">
      <c r="B45" s="179"/>
      <c r="C45" s="413"/>
      <c r="D45" s="230"/>
      <c r="F45" s="414"/>
    </row>
    <row r="46" spans="2:6" ht="14.25" customHeight="1">
      <c r="B46" s="490"/>
      <c r="C46" s="491"/>
      <c r="D46" s="492"/>
      <c r="E46" s="470"/>
      <c r="F46" s="493"/>
    </row>
    <row r="47" spans="2:6" ht="14.25" customHeight="1">
      <c r="B47" s="472"/>
      <c r="C47" s="473" t="s">
        <v>1337</v>
      </c>
      <c r="D47" s="474">
        <v>16</v>
      </c>
      <c r="E47" s="475">
        <v>22.391036249575464</v>
      </c>
      <c r="F47" s="476">
        <f t="shared" ref="F47:F55" si="3">E47*(100-$F$5)/100</f>
        <v>22.391036249575464</v>
      </c>
    </row>
    <row r="48" spans="2:6" ht="14.25" customHeight="1">
      <c r="B48" s="665" t="s">
        <v>1582</v>
      </c>
      <c r="C48" s="477" t="s">
        <v>1338</v>
      </c>
      <c r="D48" s="478">
        <v>20</v>
      </c>
      <c r="E48" s="479">
        <v>15.68204918000006</v>
      </c>
      <c r="F48" s="262">
        <f t="shared" si="3"/>
        <v>15.68204918000006</v>
      </c>
    </row>
    <row r="49" spans="2:6" ht="14.25" customHeight="1">
      <c r="B49" s="676" t="s">
        <v>1580</v>
      </c>
      <c r="C49" s="477" t="s">
        <v>1339</v>
      </c>
      <c r="D49" s="478">
        <v>25</v>
      </c>
      <c r="E49" s="479">
        <v>18.978276077707086</v>
      </c>
      <c r="F49" s="262">
        <f t="shared" si="3"/>
        <v>18.978276077707086</v>
      </c>
    </row>
    <row r="50" spans="2:6" ht="14.25" customHeight="1">
      <c r="B50" s="480"/>
      <c r="C50" s="477" t="s">
        <v>1340</v>
      </c>
      <c r="D50" s="478">
        <v>32</v>
      </c>
      <c r="E50" s="479">
        <v>21.192408286772913</v>
      </c>
      <c r="F50" s="262">
        <f t="shared" si="3"/>
        <v>21.19240828677291</v>
      </c>
    </row>
    <row r="51" spans="2:6" ht="14.25" customHeight="1">
      <c r="B51" s="481"/>
      <c r="C51" s="477" t="s">
        <v>1341</v>
      </c>
      <c r="D51" s="478">
        <v>40</v>
      </c>
      <c r="E51" s="479">
        <v>24.52193040566889</v>
      </c>
      <c r="F51" s="262">
        <f t="shared" si="3"/>
        <v>24.52193040566889</v>
      </c>
    </row>
    <row r="52" spans="2:6" ht="14.25" customHeight="1">
      <c r="B52" s="482"/>
      <c r="C52" s="477" t="s">
        <v>1342</v>
      </c>
      <c r="D52" s="478">
        <v>50</v>
      </c>
      <c r="E52" s="479">
        <v>32.396250216857879</v>
      </c>
      <c r="F52" s="262">
        <f t="shared" si="3"/>
        <v>32.396250216857879</v>
      </c>
    </row>
    <row r="53" spans="2:6" ht="14.25" customHeight="1">
      <c r="B53" s="482"/>
      <c r="C53" s="477" t="s">
        <v>1343</v>
      </c>
      <c r="D53" s="478">
        <v>63</v>
      </c>
      <c r="E53" s="479">
        <v>45.031786658068128</v>
      </c>
      <c r="F53" s="262">
        <f t="shared" si="3"/>
        <v>45.031786658068128</v>
      </c>
    </row>
    <row r="54" spans="2:6" ht="14.25" customHeight="1">
      <c r="B54" s="482"/>
      <c r="C54" s="477" t="s">
        <v>1344</v>
      </c>
      <c r="D54" s="478">
        <v>75</v>
      </c>
      <c r="E54" s="479">
        <v>149.09600048416195</v>
      </c>
      <c r="F54" s="262">
        <f t="shared" si="3"/>
        <v>149.09600048416195</v>
      </c>
    </row>
    <row r="55" spans="2:6" ht="14.25" customHeight="1">
      <c r="B55" s="482"/>
      <c r="C55" s="477" t="s">
        <v>1345</v>
      </c>
      <c r="D55" s="478">
        <v>90</v>
      </c>
      <c r="E55" s="479">
        <v>192.91251156883305</v>
      </c>
      <c r="F55" s="262">
        <f t="shared" si="3"/>
        <v>192.91251156883308</v>
      </c>
    </row>
    <row r="56" spans="2:6" ht="14.25" customHeight="1">
      <c r="B56" s="482"/>
      <c r="C56" s="494" t="s">
        <v>1346</v>
      </c>
      <c r="D56" s="495">
        <v>110</v>
      </c>
      <c r="E56" s="489" t="s">
        <v>1438</v>
      </c>
      <c r="F56" s="290" t="s">
        <v>1438</v>
      </c>
    </row>
    <row r="57" spans="2:6" ht="14.25" customHeight="1" thickBot="1">
      <c r="B57" s="483"/>
      <c r="C57" s="484"/>
      <c r="D57" s="485"/>
      <c r="E57" s="496"/>
      <c r="F57" s="487"/>
    </row>
    <row r="58" spans="2:6" ht="14.25" customHeight="1" thickBot="1">
      <c r="B58" s="179"/>
      <c r="C58" s="413"/>
      <c r="D58" s="230"/>
      <c r="F58" s="414"/>
    </row>
    <row r="59" spans="2:6" ht="14.25" customHeight="1">
      <c r="B59" s="240"/>
      <c r="C59" s="418"/>
      <c r="D59" s="213"/>
      <c r="E59" s="420"/>
      <c r="F59" s="421"/>
    </row>
    <row r="60" spans="2:6" ht="14.25" customHeight="1">
      <c r="B60" s="422"/>
      <c r="C60" s="188" t="s">
        <v>1347</v>
      </c>
      <c r="D60" s="189" t="s">
        <v>168</v>
      </c>
      <c r="E60" s="258">
        <v>22.90711217800434</v>
      </c>
      <c r="F60" s="259">
        <f t="shared" ref="F60:F68" si="4">E60*(100-$F$5)/100</f>
        <v>22.90711217800434</v>
      </c>
    </row>
    <row r="61" spans="2:6" ht="14.25" customHeight="1">
      <c r="B61" s="665" t="s">
        <v>1582</v>
      </c>
      <c r="C61" s="193" t="s">
        <v>1348</v>
      </c>
      <c r="D61" s="194" t="s">
        <v>134</v>
      </c>
      <c r="E61" s="260">
        <v>16.048296613078627</v>
      </c>
      <c r="F61" s="261">
        <f t="shared" si="4"/>
        <v>16.048296613078627</v>
      </c>
    </row>
    <row r="62" spans="2:6" ht="14.25" customHeight="1">
      <c r="B62" s="665" t="s">
        <v>1583</v>
      </c>
      <c r="C62" s="193" t="s">
        <v>1349</v>
      </c>
      <c r="D62" s="194" t="s">
        <v>133</v>
      </c>
      <c r="E62" s="260">
        <v>19.394466342569078</v>
      </c>
      <c r="F62" s="261">
        <f t="shared" si="4"/>
        <v>19.394466342569078</v>
      </c>
    </row>
    <row r="63" spans="2:6" ht="14.25" customHeight="1">
      <c r="B63" s="415"/>
      <c r="C63" s="193" t="s">
        <v>1350</v>
      </c>
      <c r="D63" s="194" t="s">
        <v>132</v>
      </c>
      <c r="E63" s="260">
        <v>21.808369878768673</v>
      </c>
      <c r="F63" s="261">
        <f t="shared" si="4"/>
        <v>21.808369878768673</v>
      </c>
    </row>
    <row r="64" spans="2:6" ht="14.25" customHeight="1">
      <c r="B64" s="488"/>
      <c r="C64" s="193" t="s">
        <v>1351</v>
      </c>
      <c r="D64" s="194" t="s">
        <v>131</v>
      </c>
      <c r="E64" s="260">
        <v>25.387606156581842</v>
      </c>
      <c r="F64" s="261">
        <f t="shared" si="4"/>
        <v>25.387606156581842</v>
      </c>
    </row>
    <row r="65" spans="2:6" ht="14.25" customHeight="1">
      <c r="B65" s="199"/>
      <c r="C65" s="193" t="s">
        <v>1352</v>
      </c>
      <c r="D65" s="194" t="s">
        <v>135</v>
      </c>
      <c r="E65" s="260">
        <v>34.676972868301618</v>
      </c>
      <c r="F65" s="261">
        <f t="shared" si="4"/>
        <v>34.676972868301618</v>
      </c>
    </row>
    <row r="66" spans="2:6" ht="14.25" customHeight="1">
      <c r="B66" s="199"/>
      <c r="C66" s="193" t="s">
        <v>1353</v>
      </c>
      <c r="D66" s="194" t="s">
        <v>136</v>
      </c>
      <c r="E66" s="260">
        <v>48.178185060424831</v>
      </c>
      <c r="F66" s="261">
        <f t="shared" si="4"/>
        <v>48.178185060424831</v>
      </c>
    </row>
    <row r="67" spans="2:6" ht="14.25" customHeight="1">
      <c r="B67" s="199"/>
      <c r="C67" s="193" t="s">
        <v>1354</v>
      </c>
      <c r="D67" s="194" t="s">
        <v>142</v>
      </c>
      <c r="E67" s="260">
        <v>157.15344401189029</v>
      </c>
      <c r="F67" s="261">
        <f t="shared" si="4"/>
        <v>157.15344401189029</v>
      </c>
    </row>
    <row r="68" spans="2:6" ht="14.25" customHeight="1">
      <c r="B68" s="199"/>
      <c r="C68" s="193" t="s">
        <v>1355</v>
      </c>
      <c r="D68" s="194" t="s">
        <v>143</v>
      </c>
      <c r="E68" s="260">
        <v>205.94759066431081</v>
      </c>
      <c r="F68" s="261">
        <f t="shared" si="4"/>
        <v>205.94759066431081</v>
      </c>
    </row>
    <row r="69" spans="2:6" ht="14.25" customHeight="1">
      <c r="B69" s="199"/>
      <c r="C69" s="233" t="s">
        <v>1356</v>
      </c>
      <c r="D69" s="234" t="s">
        <v>144</v>
      </c>
      <c r="E69" s="489" t="s">
        <v>1438</v>
      </c>
      <c r="F69" s="290" t="s">
        <v>1438</v>
      </c>
    </row>
    <row r="70" spans="2:6" ht="14.25" customHeight="1" thickBot="1">
      <c r="B70" s="204"/>
      <c r="C70" s="224"/>
      <c r="D70" s="225"/>
      <c r="E70" s="237"/>
      <c r="F70" s="227"/>
    </row>
    <row r="71" spans="2:6" ht="14.25" customHeight="1" thickBot="1">
      <c r="B71" s="179"/>
      <c r="C71" s="413"/>
      <c r="D71" s="230"/>
      <c r="E71" s="414"/>
      <c r="F71" s="497"/>
    </row>
    <row r="72" spans="2:6" ht="14.25" customHeight="1">
      <c r="B72" s="240"/>
      <c r="C72" s="418"/>
      <c r="D72" s="213"/>
      <c r="E72" s="428"/>
      <c r="F72" s="498"/>
    </row>
    <row r="73" spans="2:6" ht="14.25" customHeight="1">
      <c r="B73" s="665" t="s">
        <v>1579</v>
      </c>
      <c r="C73" s="443" t="s">
        <v>1357</v>
      </c>
      <c r="D73" s="499" t="s">
        <v>137</v>
      </c>
      <c r="E73" s="500" t="s">
        <v>1438</v>
      </c>
      <c r="F73" s="445" t="s">
        <v>1438</v>
      </c>
    </row>
    <row r="74" spans="2:6" ht="14.25" customHeight="1">
      <c r="B74" s="677" t="s">
        <v>1584</v>
      </c>
      <c r="C74" s="446" t="s">
        <v>1358</v>
      </c>
      <c r="D74" s="447" t="s">
        <v>19</v>
      </c>
      <c r="E74" s="238" t="s">
        <v>1438</v>
      </c>
      <c r="F74" s="236" t="s">
        <v>1438</v>
      </c>
    </row>
    <row r="75" spans="2:6" ht="14.25" customHeight="1">
      <c r="B75" s="677"/>
      <c r="C75" s="446" t="s">
        <v>1359</v>
      </c>
      <c r="D75" s="447" t="s">
        <v>22</v>
      </c>
      <c r="E75" s="238" t="s">
        <v>1438</v>
      </c>
      <c r="F75" s="236" t="s">
        <v>1438</v>
      </c>
    </row>
    <row r="76" spans="2:6" ht="14.25" customHeight="1">
      <c r="B76" s="488"/>
      <c r="C76" s="446" t="s">
        <v>1360</v>
      </c>
      <c r="D76" s="447" t="s">
        <v>215</v>
      </c>
      <c r="E76" s="238" t="s">
        <v>1438</v>
      </c>
      <c r="F76" s="236" t="s">
        <v>1438</v>
      </c>
    </row>
    <row r="77" spans="2:6" ht="14.25" customHeight="1">
      <c r="B77" s="199"/>
      <c r="C77" s="446" t="s">
        <v>1361</v>
      </c>
      <c r="D77" s="447" t="s">
        <v>216</v>
      </c>
      <c r="E77" s="238" t="s">
        <v>1438</v>
      </c>
      <c r="F77" s="236" t="s">
        <v>1438</v>
      </c>
    </row>
    <row r="78" spans="2:6" ht="14.25" customHeight="1">
      <c r="B78" s="199"/>
      <c r="C78" s="446" t="s">
        <v>1362</v>
      </c>
      <c r="D78" s="447" t="s">
        <v>26</v>
      </c>
      <c r="E78" s="238" t="s">
        <v>1438</v>
      </c>
      <c r="F78" s="236" t="s">
        <v>1438</v>
      </c>
    </row>
    <row r="79" spans="2:6" ht="14.25" customHeight="1" thickBot="1">
      <c r="B79" s="204"/>
      <c r="C79" s="430"/>
      <c r="D79" s="502"/>
      <c r="E79" s="237"/>
      <c r="F79" s="227"/>
    </row>
    <row r="80" spans="2:6" ht="14.25" customHeight="1" thickBot="1">
      <c r="B80" s="179"/>
      <c r="C80" s="413"/>
      <c r="D80" s="230"/>
      <c r="F80" s="414"/>
    </row>
    <row r="81" spans="2:6" ht="14.25" customHeight="1">
      <c r="B81" s="240"/>
      <c r="C81" s="418"/>
      <c r="D81" s="213"/>
      <c r="E81" s="420"/>
      <c r="F81" s="421"/>
    </row>
    <row r="82" spans="2:6" ht="14.25" customHeight="1">
      <c r="B82" s="665" t="s">
        <v>1579</v>
      </c>
      <c r="C82" s="443" t="s">
        <v>1363</v>
      </c>
      <c r="D82" s="499" t="s">
        <v>134</v>
      </c>
      <c r="E82" s="500" t="s">
        <v>1438</v>
      </c>
      <c r="F82" s="445" t="s">
        <v>1438</v>
      </c>
    </row>
    <row r="83" spans="2:6" ht="14.25" customHeight="1">
      <c r="B83" s="666" t="s">
        <v>1585</v>
      </c>
      <c r="C83" s="446" t="s">
        <v>1364</v>
      </c>
      <c r="D83" s="447" t="s">
        <v>133</v>
      </c>
      <c r="E83" s="238" t="s">
        <v>1438</v>
      </c>
      <c r="F83" s="236" t="s">
        <v>1438</v>
      </c>
    </row>
    <row r="84" spans="2:6" ht="14.25" customHeight="1">
      <c r="B84" s="666"/>
      <c r="C84" s="446" t="s">
        <v>1365</v>
      </c>
      <c r="D84" s="447" t="s">
        <v>132</v>
      </c>
      <c r="E84" s="238" t="s">
        <v>1438</v>
      </c>
      <c r="F84" s="236" t="s">
        <v>1438</v>
      </c>
    </row>
    <row r="85" spans="2:6" ht="14.25" customHeight="1">
      <c r="B85" s="488"/>
      <c r="C85" s="446" t="s">
        <v>1366</v>
      </c>
      <c r="D85" s="447" t="s">
        <v>131</v>
      </c>
      <c r="E85" s="238" t="s">
        <v>1438</v>
      </c>
      <c r="F85" s="236" t="s">
        <v>1438</v>
      </c>
    </row>
    <row r="86" spans="2:6" ht="14.25" customHeight="1">
      <c r="B86" s="199"/>
      <c r="C86" s="446" t="s">
        <v>1367</v>
      </c>
      <c r="D86" s="447" t="s">
        <v>135</v>
      </c>
      <c r="E86" s="238" t="s">
        <v>1438</v>
      </c>
      <c r="F86" s="236" t="s">
        <v>1438</v>
      </c>
    </row>
    <row r="87" spans="2:6" ht="14.25" customHeight="1">
      <c r="B87" s="199"/>
      <c r="C87" s="446" t="s">
        <v>1368</v>
      </c>
      <c r="D87" s="447" t="s">
        <v>136</v>
      </c>
      <c r="E87" s="238" t="s">
        <v>1438</v>
      </c>
      <c r="F87" s="236" t="s">
        <v>1438</v>
      </c>
    </row>
    <row r="88" spans="2:6" ht="14.25" customHeight="1" thickBot="1">
      <c r="B88" s="204"/>
      <c r="C88" s="430"/>
      <c r="D88" s="502"/>
      <c r="E88" s="237"/>
      <c r="F88" s="227"/>
    </row>
    <row r="89" spans="2:6" ht="14.25" customHeight="1" thickBot="1">
      <c r="B89" s="179"/>
      <c r="C89" s="413"/>
      <c r="D89" s="230"/>
      <c r="E89" s="414"/>
      <c r="F89" s="497"/>
    </row>
    <row r="90" spans="2:6" ht="14.25" customHeight="1">
      <c r="B90" s="240"/>
      <c r="C90" s="418"/>
      <c r="D90" s="213"/>
      <c r="E90" s="428"/>
      <c r="F90" s="498"/>
    </row>
    <row r="91" spans="2:6" ht="14.25" customHeight="1">
      <c r="B91" s="442" t="s">
        <v>1587</v>
      </c>
      <c r="C91" s="188" t="s">
        <v>1369</v>
      </c>
      <c r="D91" s="189" t="s">
        <v>223</v>
      </c>
      <c r="E91" s="258">
        <v>205.51475278885442</v>
      </c>
      <c r="F91" s="259">
        <f t="shared" ref="F91:F98" si="5">E91*(100-$F$5)/100</f>
        <v>205.51475278885442</v>
      </c>
    </row>
    <row r="92" spans="2:6" ht="14.25" customHeight="1">
      <c r="B92" s="442" t="s">
        <v>1588</v>
      </c>
      <c r="C92" s="193" t="s">
        <v>1370</v>
      </c>
      <c r="D92" s="194">
        <v>90</v>
      </c>
      <c r="E92" s="260">
        <v>239.74224017110504</v>
      </c>
      <c r="F92" s="261">
        <f t="shared" si="5"/>
        <v>239.74224017110504</v>
      </c>
    </row>
    <row r="93" spans="2:6" ht="14.25" customHeight="1">
      <c r="B93" s="442"/>
      <c r="C93" s="193" t="s">
        <v>1371</v>
      </c>
      <c r="D93" s="194">
        <v>110</v>
      </c>
      <c r="E93" s="260">
        <v>266.02881729978884</v>
      </c>
      <c r="F93" s="261">
        <f t="shared" si="5"/>
        <v>266.02881729978884</v>
      </c>
    </row>
    <row r="94" spans="2:6" ht="14.25" customHeight="1">
      <c r="B94" s="488"/>
      <c r="C94" s="193" t="s">
        <v>1372</v>
      </c>
      <c r="D94" s="194" t="s">
        <v>224</v>
      </c>
      <c r="E94" s="260">
        <v>310.2115758175384</v>
      </c>
      <c r="F94" s="261">
        <f t="shared" si="5"/>
        <v>310.2115758175384</v>
      </c>
    </row>
    <row r="95" spans="2:6" ht="14.25" customHeight="1">
      <c r="B95" s="199"/>
      <c r="C95" s="193" t="s">
        <v>1373</v>
      </c>
      <c r="D95" s="194">
        <v>160</v>
      </c>
      <c r="E95" s="260">
        <v>379.3324550058191</v>
      </c>
      <c r="F95" s="261">
        <f t="shared" si="5"/>
        <v>379.33245500581904</v>
      </c>
    </row>
    <row r="96" spans="2:6" ht="14.25" customHeight="1">
      <c r="B96" s="199"/>
      <c r="C96" s="193" t="s">
        <v>1374</v>
      </c>
      <c r="D96" s="194" t="s">
        <v>225</v>
      </c>
      <c r="E96" s="260">
        <v>564.78683702832484</v>
      </c>
      <c r="F96" s="261">
        <f t="shared" si="5"/>
        <v>564.78683702832484</v>
      </c>
    </row>
    <row r="97" spans="2:6" ht="14.25" customHeight="1">
      <c r="B97" s="199"/>
      <c r="C97" s="193" t="s">
        <v>1375</v>
      </c>
      <c r="D97" s="194">
        <v>250</v>
      </c>
      <c r="E97" s="260">
        <v>1191.5527282998985</v>
      </c>
      <c r="F97" s="261">
        <f t="shared" si="5"/>
        <v>1191.5527282998985</v>
      </c>
    </row>
    <row r="98" spans="2:6" ht="14.25" customHeight="1">
      <c r="B98" s="199"/>
      <c r="C98" s="193" t="s">
        <v>1376</v>
      </c>
      <c r="D98" s="194">
        <v>315</v>
      </c>
      <c r="E98" s="260">
        <v>2078.8137540000002</v>
      </c>
      <c r="F98" s="261">
        <f t="shared" si="5"/>
        <v>2078.8137540000002</v>
      </c>
    </row>
    <row r="99" spans="2:6" ht="14.25" customHeight="1">
      <c r="B99" s="199"/>
      <c r="C99" s="217"/>
      <c r="D99" s="218"/>
      <c r="E99" s="219"/>
      <c r="F99" s="220"/>
    </row>
    <row r="100" spans="2:6" ht="14.25" customHeight="1" thickBot="1">
      <c r="B100" s="204"/>
      <c r="C100" s="224"/>
      <c r="D100" s="225"/>
      <c r="E100" s="226"/>
      <c r="F100" s="227"/>
    </row>
    <row r="101" spans="2:6" ht="14.25" customHeight="1" thickBot="1">
      <c r="B101" s="661"/>
      <c r="C101" s="217"/>
      <c r="D101" s="218"/>
      <c r="E101" s="219"/>
      <c r="F101" s="678"/>
    </row>
    <row r="102" spans="2:6" ht="14.25" customHeight="1">
      <c r="B102" s="240"/>
      <c r="C102" s="212"/>
      <c r="D102" s="213"/>
      <c r="E102" s="214"/>
      <c r="F102" s="215"/>
    </row>
    <row r="103" spans="2:6" ht="14.25" customHeight="1">
      <c r="B103" s="442" t="s">
        <v>1587</v>
      </c>
      <c r="C103" s="217" t="s">
        <v>1815</v>
      </c>
      <c r="D103" s="218">
        <v>63</v>
      </c>
      <c r="E103" s="258">
        <v>172.62125361504005</v>
      </c>
      <c r="F103" s="259">
        <f t="shared" ref="F103:F109" si="6">E103*(100-$F$5)/100</f>
        <v>172.62125361504005</v>
      </c>
    </row>
    <row r="104" spans="2:6" ht="14.25" customHeight="1">
      <c r="B104" s="442" t="s">
        <v>1816</v>
      </c>
      <c r="C104" s="193" t="s">
        <v>1817</v>
      </c>
      <c r="D104" s="194">
        <v>75</v>
      </c>
      <c r="E104" s="260">
        <v>188.90997873408</v>
      </c>
      <c r="F104" s="261">
        <f t="shared" si="6"/>
        <v>188.90997873408</v>
      </c>
    </row>
    <row r="105" spans="2:6" ht="14.25" customHeight="1">
      <c r="B105" s="199"/>
      <c r="C105" s="193" t="s">
        <v>1818</v>
      </c>
      <c r="D105" s="194">
        <v>90</v>
      </c>
      <c r="E105" s="260">
        <v>210.03819436800003</v>
      </c>
      <c r="F105" s="261">
        <f t="shared" si="6"/>
        <v>210.03819436800003</v>
      </c>
    </row>
    <row r="106" spans="2:6" ht="14.25" customHeight="1">
      <c r="B106" s="199"/>
      <c r="C106" s="193" t="s">
        <v>1819</v>
      </c>
      <c r="D106" s="194">
        <v>110</v>
      </c>
      <c r="E106" s="260">
        <v>233.04754857600003</v>
      </c>
      <c r="F106" s="261">
        <f t="shared" si="6"/>
        <v>233.047548576</v>
      </c>
    </row>
    <row r="107" spans="2:6" ht="14.25" customHeight="1">
      <c r="B107" s="199"/>
      <c r="C107" s="193" t="s">
        <v>1820</v>
      </c>
      <c r="D107" s="194" t="s">
        <v>224</v>
      </c>
      <c r="E107" s="260">
        <v>275.64455520000001</v>
      </c>
      <c r="F107" s="261">
        <f t="shared" si="6"/>
        <v>275.64455520000001</v>
      </c>
    </row>
    <row r="108" spans="2:6" ht="14.25" customHeight="1">
      <c r="B108" s="199"/>
      <c r="C108" s="193" t="s">
        <v>1821</v>
      </c>
      <c r="D108" s="194">
        <v>160</v>
      </c>
      <c r="E108" s="260">
        <v>334.66644720000005</v>
      </c>
      <c r="F108" s="261">
        <f t="shared" si="6"/>
        <v>334.66644720000005</v>
      </c>
    </row>
    <row r="109" spans="2:6" ht="14.25" customHeight="1">
      <c r="B109" s="199"/>
      <c r="C109" s="193" t="s">
        <v>1822</v>
      </c>
      <c r="D109" s="194" t="s">
        <v>225</v>
      </c>
      <c r="E109" s="260">
        <v>525.66442560000007</v>
      </c>
      <c r="F109" s="261">
        <f t="shared" si="6"/>
        <v>525.66442560000007</v>
      </c>
    </row>
    <row r="110" spans="2:6" ht="14.25" customHeight="1" thickBot="1">
      <c r="B110" s="204"/>
      <c r="C110" s="224"/>
      <c r="D110" s="225"/>
      <c r="E110" s="341"/>
      <c r="F110" s="298"/>
    </row>
    <row r="111" spans="2:6" ht="14.25" customHeight="1">
      <c r="B111" s="661"/>
      <c r="C111" s="217"/>
      <c r="D111" s="218"/>
      <c r="E111" s="338"/>
      <c r="F111" s="302"/>
    </row>
    <row r="112" spans="2:6" ht="14.25" customHeight="1">
      <c r="B112" s="661"/>
      <c r="C112" s="217"/>
      <c r="D112" s="218"/>
      <c r="E112" s="338"/>
      <c r="F112" s="302"/>
    </row>
    <row r="113" spans="2:6" ht="14.25" customHeight="1">
      <c r="B113" s="661"/>
      <c r="C113" s="217"/>
      <c r="D113" s="218"/>
      <c r="E113" s="338"/>
      <c r="F113" s="302"/>
    </row>
    <row r="114" spans="2:6" ht="14.25" customHeight="1" thickBot="1"/>
    <row r="115" spans="2:6" ht="14.25" customHeight="1">
      <c r="B115" s="253"/>
      <c r="C115" s="419"/>
      <c r="D115" s="419"/>
      <c r="E115" s="420"/>
      <c r="F115" s="440"/>
    </row>
    <row r="116" spans="2:6" ht="14.25" customHeight="1">
      <c r="B116" s="442" t="s">
        <v>2310</v>
      </c>
      <c r="C116" s="188" t="s">
        <v>1377</v>
      </c>
      <c r="D116" s="189">
        <v>75</v>
      </c>
      <c r="E116" s="258">
        <v>58.366522744246524</v>
      </c>
      <c r="F116" s="259">
        <f t="shared" ref="F116:F125" si="7">E116*(100-$F$5)/100</f>
        <v>58.366522744246524</v>
      </c>
    </row>
    <row r="117" spans="2:6" ht="14.25" customHeight="1">
      <c r="B117" s="442" t="s">
        <v>2309</v>
      </c>
      <c r="C117" s="193" t="s">
        <v>1378</v>
      </c>
      <c r="D117" s="194">
        <v>90</v>
      </c>
      <c r="E117" s="260">
        <v>67.289642022887747</v>
      </c>
      <c r="F117" s="261">
        <f t="shared" si="7"/>
        <v>67.289642022887747</v>
      </c>
    </row>
    <row r="118" spans="2:6" ht="14.25" customHeight="1">
      <c r="B118" s="503"/>
      <c r="C118" s="193" t="s">
        <v>1379</v>
      </c>
      <c r="D118" s="194">
        <v>110</v>
      </c>
      <c r="E118" s="260">
        <v>81.157101648089494</v>
      </c>
      <c r="F118" s="261">
        <f t="shared" si="7"/>
        <v>81.157101648089494</v>
      </c>
    </row>
    <row r="119" spans="2:6" ht="14.25" customHeight="1">
      <c r="B119" s="504"/>
      <c r="C119" s="193" t="s">
        <v>1380</v>
      </c>
      <c r="D119" s="194">
        <v>125</v>
      </c>
      <c r="E119" s="260">
        <v>94.908027999129899</v>
      </c>
      <c r="F119" s="261">
        <f t="shared" si="7"/>
        <v>94.908027999129899</v>
      </c>
    </row>
    <row r="120" spans="2:6" ht="14.25" customHeight="1">
      <c r="B120" s="505"/>
      <c r="C120" s="193" t="s">
        <v>1381</v>
      </c>
      <c r="D120" s="194">
        <v>140</v>
      </c>
      <c r="E120" s="260">
        <v>106.09522231862034</v>
      </c>
      <c r="F120" s="261">
        <f t="shared" si="7"/>
        <v>106.09522231862034</v>
      </c>
    </row>
    <row r="121" spans="2:6" ht="14.25" customHeight="1">
      <c r="B121" s="506"/>
      <c r="C121" s="193" t="s">
        <v>1382</v>
      </c>
      <c r="D121" s="194">
        <v>160</v>
      </c>
      <c r="E121" s="260">
        <v>115.50112230450151</v>
      </c>
      <c r="F121" s="261">
        <f t="shared" si="7"/>
        <v>115.50112230450151</v>
      </c>
    </row>
    <row r="122" spans="2:6" ht="14.25" customHeight="1">
      <c r="B122" s="506"/>
      <c r="C122" s="193" t="s">
        <v>1383</v>
      </c>
      <c r="D122" s="194">
        <v>200</v>
      </c>
      <c r="E122" s="260">
        <v>138.34164404012793</v>
      </c>
      <c r="F122" s="261">
        <f t="shared" si="7"/>
        <v>138.34164404012793</v>
      </c>
    </row>
    <row r="123" spans="2:6" ht="14.25" customHeight="1">
      <c r="B123" s="506"/>
      <c r="C123" s="193" t="s">
        <v>1384</v>
      </c>
      <c r="D123" s="194">
        <v>225</v>
      </c>
      <c r="E123" s="260">
        <v>165.46060169853573</v>
      </c>
      <c r="F123" s="261">
        <f t="shared" si="7"/>
        <v>165.46060169853573</v>
      </c>
    </row>
    <row r="124" spans="2:6" ht="14.25" customHeight="1">
      <c r="B124" s="506"/>
      <c r="C124" s="193" t="s">
        <v>1385</v>
      </c>
      <c r="D124" s="194">
        <v>250</v>
      </c>
      <c r="E124" s="260">
        <v>259.96908704339808</v>
      </c>
      <c r="F124" s="261">
        <f t="shared" si="7"/>
        <v>259.96908704339808</v>
      </c>
    </row>
    <row r="125" spans="2:6" ht="14.25" customHeight="1">
      <c r="B125" s="199"/>
      <c r="C125" s="193" t="s">
        <v>1386</v>
      </c>
      <c r="D125" s="194">
        <v>315</v>
      </c>
      <c r="E125" s="260">
        <v>442.48333437936009</v>
      </c>
      <c r="F125" s="261">
        <f t="shared" si="7"/>
        <v>442.48333437936009</v>
      </c>
    </row>
    <row r="126" spans="2:6" ht="14.25" customHeight="1" thickBot="1">
      <c r="B126" s="204"/>
      <c r="C126" s="224"/>
      <c r="D126" s="225"/>
      <c r="E126" s="226"/>
      <c r="F126" s="227"/>
    </row>
    <row r="127" spans="2:6" ht="14.25" customHeight="1" thickBot="1"/>
    <row r="128" spans="2:6" ht="14.25" customHeight="1">
      <c r="B128" s="18"/>
      <c r="C128" s="68"/>
      <c r="D128" s="68"/>
      <c r="E128" s="90"/>
      <c r="F128" s="895"/>
    </row>
    <row r="129" spans="2:6" ht="14.25" customHeight="1">
      <c r="B129" s="442" t="s">
        <v>2459</v>
      </c>
      <c r="C129" s="726" t="s">
        <v>1387</v>
      </c>
      <c r="D129" s="794">
        <v>50</v>
      </c>
      <c r="E129" s="727">
        <v>77.251901538461553</v>
      </c>
      <c r="F129" s="721">
        <f t="shared" ref="F129:F134" si="8">E129*(100-$F$5)/100</f>
        <v>77.251901538461553</v>
      </c>
    </row>
    <row r="130" spans="2:6" ht="14.25" customHeight="1">
      <c r="B130" s="648"/>
      <c r="C130" s="726" t="s">
        <v>1388</v>
      </c>
      <c r="D130" s="794">
        <v>63</v>
      </c>
      <c r="E130" s="727">
        <v>126.46643340659342</v>
      </c>
      <c r="F130" s="721">
        <f t="shared" si="8"/>
        <v>126.46643340659342</v>
      </c>
    </row>
    <row r="131" spans="2:6" ht="14.25" customHeight="1">
      <c r="B131" s="648"/>
      <c r="C131" s="726" t="s">
        <v>2401</v>
      </c>
      <c r="D131" s="794">
        <v>75</v>
      </c>
      <c r="E131" s="727">
        <v>192.58292571428575</v>
      </c>
      <c r="F131" s="721">
        <f t="shared" si="8"/>
        <v>192.58292571428575</v>
      </c>
    </row>
    <row r="132" spans="2:6" ht="14.25" customHeight="1">
      <c r="B132" s="19"/>
      <c r="C132" s="795" t="s">
        <v>1389</v>
      </c>
      <c r="D132" s="796">
        <v>90</v>
      </c>
      <c r="E132" s="743">
        <v>286.88592263736274</v>
      </c>
      <c r="F132" s="741">
        <f t="shared" si="8"/>
        <v>286.88592263736274</v>
      </c>
    </row>
    <row r="133" spans="2:6" ht="14.25" customHeight="1">
      <c r="B133" s="19"/>
      <c r="C133" s="795" t="s">
        <v>1390</v>
      </c>
      <c r="D133" s="796">
        <v>110</v>
      </c>
      <c r="E133" s="743">
        <v>344.35258813186817</v>
      </c>
      <c r="F133" s="741">
        <f t="shared" si="8"/>
        <v>344.35258813186817</v>
      </c>
    </row>
    <row r="134" spans="2:6" ht="14.25" customHeight="1">
      <c r="B134" s="50"/>
      <c r="C134" s="795" t="s">
        <v>2402</v>
      </c>
      <c r="D134" s="796">
        <v>160</v>
      </c>
      <c r="E134" s="743">
        <v>816.61324747252763</v>
      </c>
      <c r="F134" s="741">
        <f t="shared" si="8"/>
        <v>816.61324747252763</v>
      </c>
    </row>
    <row r="135" spans="2:6" ht="14.25" customHeight="1" thickBot="1">
      <c r="B135" s="52"/>
      <c r="C135" s="69"/>
      <c r="D135" s="69"/>
      <c r="E135" s="896"/>
      <c r="F135" s="897"/>
    </row>
    <row r="136" spans="2:6" ht="14.25" customHeight="1" thickBot="1">
      <c r="B136" s="8"/>
      <c r="C136" s="8"/>
      <c r="D136" s="8"/>
      <c r="E136" s="11"/>
      <c r="F136" s="8"/>
    </row>
    <row r="137" spans="2:6" ht="14.25" customHeight="1">
      <c r="B137" s="898" t="s">
        <v>2460</v>
      </c>
      <c r="C137" s="68"/>
      <c r="D137" s="68"/>
      <c r="E137" s="90"/>
      <c r="F137" s="895"/>
    </row>
    <row r="138" spans="2:6" ht="14.25" customHeight="1">
      <c r="B138" s="648" t="s">
        <v>2461</v>
      </c>
      <c r="C138" s="724"/>
      <c r="D138" s="740"/>
      <c r="E138" s="725"/>
      <c r="F138" s="728"/>
    </row>
    <row r="139" spans="2:6" ht="14.25" customHeight="1">
      <c r="B139" s="648"/>
      <c r="C139" s="726">
        <v>1611411050</v>
      </c>
      <c r="D139" s="794">
        <v>50</v>
      </c>
      <c r="E139" s="727">
        <v>35.070747428571437</v>
      </c>
      <c r="F139" s="721">
        <f>E139*(100-$F$5)/100</f>
        <v>35.070747428571437</v>
      </c>
    </row>
    <row r="140" spans="2:6" ht="14.25" customHeight="1">
      <c r="B140" s="19"/>
      <c r="C140" s="726">
        <v>1611411063</v>
      </c>
      <c r="D140" s="796">
        <v>63</v>
      </c>
      <c r="E140" s="743">
        <v>45.015007648351656</v>
      </c>
      <c r="F140" s="741">
        <f>E140*(100-$F$5)/100</f>
        <v>45.015007648351656</v>
      </c>
    </row>
    <row r="141" spans="2:6" ht="14.25" customHeight="1">
      <c r="B141" s="19"/>
      <c r="C141" s="724"/>
      <c r="D141" s="740"/>
      <c r="E141" s="725"/>
      <c r="F141" s="728"/>
    </row>
    <row r="142" spans="2:6" ht="14.25" customHeight="1">
      <c r="B142" s="50"/>
      <c r="C142" s="45"/>
      <c r="D142" s="45"/>
      <c r="E142" s="89"/>
      <c r="F142" s="899"/>
    </row>
    <row r="143" spans="2:6" ht="14.25" customHeight="1" thickBot="1">
      <c r="B143" s="52"/>
      <c r="C143" s="69"/>
      <c r="D143" s="69"/>
      <c r="E143" s="896"/>
      <c r="F143" s="897"/>
    </row>
  </sheetData>
  <mergeCells count="6"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6">
    <tabColor theme="0"/>
  </sheetPr>
  <dimension ref="A1:M307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8" customWidth="1"/>
    <col min="2" max="2" width="35.7109375" style="8" customWidth="1"/>
    <col min="3" max="3" width="12.140625" style="8" customWidth="1"/>
    <col min="4" max="4" width="28" style="8" customWidth="1"/>
    <col min="5" max="5" width="14.7109375" style="11" customWidth="1"/>
    <col min="6" max="6" width="14.7109375" style="8" customWidth="1"/>
    <col min="7" max="7" width="0.7109375" style="8" customWidth="1"/>
    <col min="8" max="16384" width="8.85546875" style="8"/>
  </cols>
  <sheetData>
    <row r="1" spans="1:7" ht="12.75" customHeight="1">
      <c r="A1" s="15" t="s">
        <v>568</v>
      </c>
    </row>
    <row r="2" spans="1:7" ht="20.85" customHeight="1">
      <c r="B2" s="1129" t="s">
        <v>1568</v>
      </c>
      <c r="C2" s="1129"/>
      <c r="D2" s="1129"/>
      <c r="E2" s="1129"/>
      <c r="F2" s="1129"/>
      <c r="G2" s="10"/>
    </row>
    <row r="3" spans="1:7" ht="14.25" customHeight="1">
      <c r="B3" s="1114" t="s">
        <v>1439</v>
      </c>
      <c r="C3" s="964" t="s">
        <v>1440</v>
      </c>
      <c r="D3" s="1100" t="s">
        <v>1545</v>
      </c>
      <c r="E3" s="1103" t="s">
        <v>1441</v>
      </c>
      <c r="F3" s="967" t="s">
        <v>1467</v>
      </c>
      <c r="G3" s="10"/>
    </row>
    <row r="4" spans="1:7" ht="14.25" customHeight="1">
      <c r="B4" s="1115"/>
      <c r="C4" s="965"/>
      <c r="D4" s="1101"/>
      <c r="E4" s="1104"/>
      <c r="F4" s="968"/>
      <c r="G4" s="10"/>
    </row>
    <row r="5" spans="1:7" ht="14.25" customHeight="1">
      <c r="B5" s="1116"/>
      <c r="C5" s="966"/>
      <c r="D5" s="1102"/>
      <c r="E5" s="1105"/>
      <c r="F5" s="626">
        <f>'DISCOUNT CARD'!J21</f>
        <v>0</v>
      </c>
      <c r="G5" s="10"/>
    </row>
    <row r="6" spans="1:7" s="252" customFormat="1" ht="14.25" customHeight="1" thickBot="1">
      <c r="E6" s="346"/>
    </row>
    <row r="7" spans="1:7" s="252" customFormat="1" ht="14.25" customHeight="1">
      <c r="B7" s="468"/>
      <c r="C7" s="469"/>
      <c r="D7" s="469"/>
      <c r="E7" s="470"/>
      <c r="F7" s="471"/>
    </row>
    <row r="8" spans="1:7" s="252" customFormat="1" ht="14.25" customHeight="1">
      <c r="B8" s="472"/>
      <c r="C8" s="473">
        <v>600125</v>
      </c>
      <c r="D8" s="474" t="s">
        <v>1569</v>
      </c>
      <c r="E8" s="475">
        <v>7.7765000000000004</v>
      </c>
      <c r="F8" s="476">
        <f>E8*(100-$F$5)/100</f>
        <v>7.7765000000000013</v>
      </c>
    </row>
    <row r="9" spans="1:7" s="252" customFormat="1" ht="14.25" customHeight="1">
      <c r="B9" s="665" t="s">
        <v>2182</v>
      </c>
      <c r="C9" s="477">
        <v>600250</v>
      </c>
      <c r="D9" s="478" t="s">
        <v>2183</v>
      </c>
      <c r="E9" s="479">
        <v>10.279400000000001</v>
      </c>
      <c r="F9" s="262">
        <f>E9*(100-$F$5)/100</f>
        <v>10.279400000000001</v>
      </c>
    </row>
    <row r="10" spans="1:7" s="252" customFormat="1" ht="14.25" customHeight="1">
      <c r="B10" s="665" t="s">
        <v>444</v>
      </c>
      <c r="C10" s="477">
        <v>600500</v>
      </c>
      <c r="D10" s="478" t="s">
        <v>1571</v>
      </c>
      <c r="E10" s="479">
        <v>17.427600000000002</v>
      </c>
      <c r="F10" s="262">
        <f>E10*(100-$F$5)/100</f>
        <v>17.427600000000002</v>
      </c>
    </row>
    <row r="11" spans="1:7" s="252" customFormat="1" ht="14.25" customHeight="1">
      <c r="B11" s="480"/>
      <c r="C11" s="477">
        <v>6001000</v>
      </c>
      <c r="D11" s="478" t="s">
        <v>1570</v>
      </c>
      <c r="E11" s="479">
        <v>28.84</v>
      </c>
      <c r="F11" s="262">
        <f>E11*(100-$F$5)/100</f>
        <v>28.84</v>
      </c>
    </row>
    <row r="12" spans="1:7" s="252" customFormat="1" ht="14.25" customHeight="1">
      <c r="B12" s="481"/>
      <c r="C12" s="668"/>
      <c r="D12" s="669"/>
      <c r="E12" s="670"/>
      <c r="F12" s="808"/>
    </row>
    <row r="13" spans="1:7" s="252" customFormat="1" ht="14.25" customHeight="1">
      <c r="B13" s="482"/>
      <c r="C13" s="668"/>
      <c r="D13" s="669"/>
      <c r="E13" s="670"/>
      <c r="F13" s="808"/>
    </row>
    <row r="14" spans="1:7" s="252" customFormat="1" ht="14.25" customHeight="1">
      <c r="B14" s="482"/>
      <c r="C14" s="668"/>
      <c r="D14" s="669"/>
      <c r="E14" s="670"/>
      <c r="F14" s="808"/>
    </row>
    <row r="15" spans="1:7" s="252" customFormat="1" ht="14.25" customHeight="1">
      <c r="B15" s="482"/>
      <c r="C15" s="668"/>
      <c r="D15" s="669"/>
      <c r="E15" s="670"/>
      <c r="F15" s="808"/>
    </row>
    <row r="16" spans="1:7" s="252" customFormat="1" ht="14.25" customHeight="1">
      <c r="B16" s="482"/>
      <c r="C16" s="668"/>
      <c r="D16" s="669"/>
      <c r="E16" s="670"/>
      <c r="F16" s="808"/>
    </row>
    <row r="17" spans="2:6" s="252" customFormat="1" ht="14.25" customHeight="1">
      <c r="B17" s="482"/>
      <c r="C17" s="668"/>
      <c r="D17" s="669"/>
      <c r="E17" s="670"/>
      <c r="F17" s="808"/>
    </row>
    <row r="18" spans="2:6" s="252" customFormat="1" ht="14.25" customHeight="1">
      <c r="B18" s="482"/>
      <c r="C18" s="668"/>
      <c r="D18" s="669"/>
      <c r="E18" s="670"/>
      <c r="F18" s="808"/>
    </row>
    <row r="19" spans="2:6" s="252" customFormat="1" ht="14.25" customHeight="1">
      <c r="B19" s="482"/>
      <c r="C19" s="668"/>
      <c r="D19" s="669"/>
      <c r="E19" s="670"/>
      <c r="F19" s="808"/>
    </row>
    <row r="20" spans="2:6" s="252" customFormat="1" ht="14.25" customHeight="1">
      <c r="B20" s="482"/>
      <c r="C20" s="668"/>
      <c r="D20" s="669"/>
      <c r="E20" s="670"/>
      <c r="F20" s="808"/>
    </row>
    <row r="21" spans="2:6" s="252" customFormat="1" ht="14.25" customHeight="1">
      <c r="B21" s="482"/>
      <c r="C21" s="668"/>
      <c r="D21" s="669"/>
      <c r="E21" s="670"/>
      <c r="F21" s="808"/>
    </row>
    <row r="22" spans="2:6" s="252" customFormat="1" ht="14.25" customHeight="1">
      <c r="B22" s="482"/>
      <c r="C22" s="668"/>
      <c r="D22" s="669"/>
      <c r="E22" s="670"/>
      <c r="F22" s="808"/>
    </row>
    <row r="23" spans="2:6" s="252" customFormat="1" ht="14.25" customHeight="1">
      <c r="B23" s="482"/>
      <c r="C23" s="473">
        <v>6005000</v>
      </c>
      <c r="D23" s="474" t="s">
        <v>2184</v>
      </c>
      <c r="E23" s="475">
        <v>130.96450000000002</v>
      </c>
      <c r="F23" s="476">
        <f>E23*(100-$F$5)/100</f>
        <v>130.96450000000002</v>
      </c>
    </row>
    <row r="24" spans="2:6" s="252" customFormat="1" ht="14.25" customHeight="1">
      <c r="B24" s="482"/>
      <c r="C24" s="668"/>
      <c r="D24" s="669"/>
      <c r="E24" s="670"/>
      <c r="F24" s="808"/>
    </row>
    <row r="25" spans="2:6" s="252" customFormat="1" ht="14.25" customHeight="1">
      <c r="B25" s="482"/>
      <c r="C25" s="668"/>
      <c r="D25" s="669"/>
      <c r="E25" s="670"/>
      <c r="F25" s="808"/>
    </row>
    <row r="26" spans="2:6" s="252" customFormat="1" ht="14.25" customHeight="1">
      <c r="B26" s="482"/>
      <c r="C26" s="668"/>
      <c r="D26" s="669"/>
      <c r="E26" s="670"/>
      <c r="F26" s="808"/>
    </row>
    <row r="27" spans="2:6" s="252" customFormat="1" ht="14.25" customHeight="1">
      <c r="B27" s="482"/>
      <c r="C27" s="668"/>
      <c r="D27" s="669"/>
      <c r="E27" s="670"/>
      <c r="F27" s="808"/>
    </row>
    <row r="28" spans="2:6" s="252" customFormat="1" ht="14.25" customHeight="1">
      <c r="B28" s="482"/>
      <c r="C28" s="668"/>
      <c r="D28" s="669"/>
      <c r="E28" s="670"/>
      <c r="F28" s="808"/>
    </row>
    <row r="29" spans="2:6" s="252" customFormat="1" ht="14.25" customHeight="1" thickBot="1">
      <c r="B29" s="483"/>
      <c r="C29" s="484"/>
      <c r="D29" s="485"/>
      <c r="E29" s="486"/>
      <c r="F29" s="487"/>
    </row>
    <row r="30" spans="2:6" s="252" customFormat="1" ht="14.25" customHeight="1" thickBot="1">
      <c r="B30" s="179"/>
      <c r="C30" s="413"/>
      <c r="D30" s="230"/>
      <c r="E30" s="346"/>
      <c r="F30" s="414"/>
    </row>
    <row r="31" spans="2:6" s="252" customFormat="1" ht="14.25" customHeight="1">
      <c r="B31" s="240"/>
      <c r="C31" s="418"/>
      <c r="D31" s="213"/>
      <c r="E31" s="420"/>
      <c r="F31" s="421"/>
    </row>
    <row r="32" spans="2:6" s="252" customFormat="1" ht="14.25" customHeight="1">
      <c r="B32" s="199"/>
      <c r="C32" s="429"/>
      <c r="D32" s="218"/>
      <c r="E32" s="248"/>
      <c r="F32" s="560"/>
    </row>
    <row r="33" spans="2:8" s="252" customFormat="1" ht="14.25" customHeight="1">
      <c r="B33" s="422"/>
      <c r="C33" s="217"/>
      <c r="D33" s="218"/>
      <c r="E33" s="219"/>
      <c r="F33" s="220"/>
    </row>
    <row r="34" spans="2:8" s="252" customFormat="1" ht="14.25" customHeight="1">
      <c r="B34" s="665" t="s">
        <v>2193</v>
      </c>
      <c r="C34" s="217"/>
      <c r="D34" s="218"/>
      <c r="E34" s="219"/>
      <c r="F34" s="220"/>
    </row>
    <row r="35" spans="2:8" s="252" customFormat="1" ht="14.25" customHeight="1">
      <c r="B35" s="665"/>
      <c r="C35" s="217"/>
      <c r="D35" s="218"/>
      <c r="E35" s="219"/>
      <c r="F35" s="220"/>
    </row>
    <row r="36" spans="2:8" s="252" customFormat="1" ht="14.25" customHeight="1">
      <c r="B36" s="415"/>
      <c r="C36" s="217"/>
      <c r="D36" s="218"/>
      <c r="E36" s="219"/>
      <c r="F36" s="220"/>
    </row>
    <row r="37" spans="2:8" s="252" customFormat="1" ht="14.25" customHeight="1">
      <c r="B37" s="415"/>
      <c r="C37" s="188" t="s">
        <v>1416</v>
      </c>
      <c r="D37" s="189" t="s">
        <v>2185</v>
      </c>
      <c r="E37" s="258">
        <v>10.8253</v>
      </c>
      <c r="F37" s="476">
        <f>E37*(100-$F$5)/100</f>
        <v>10.8253</v>
      </c>
    </row>
    <row r="38" spans="2:8" s="252" customFormat="1" ht="14.25" customHeight="1">
      <c r="B38" s="415"/>
      <c r="C38" s="193" t="s">
        <v>1417</v>
      </c>
      <c r="D38" s="194" t="s">
        <v>2186</v>
      </c>
      <c r="E38" s="260">
        <v>19.6936</v>
      </c>
      <c r="F38" s="476">
        <f>E38*(100-$F$5)/100</f>
        <v>19.6936</v>
      </c>
    </row>
    <row r="39" spans="2:8" s="252" customFormat="1" ht="14.25" customHeight="1">
      <c r="B39" s="415"/>
      <c r="C39" s="217"/>
      <c r="D39" s="218"/>
      <c r="E39" s="219"/>
      <c r="F39" s="220"/>
    </row>
    <row r="40" spans="2:8" s="252" customFormat="1" ht="14.25" customHeight="1">
      <c r="B40" s="488"/>
      <c r="C40" s="217"/>
      <c r="D40" s="218"/>
      <c r="E40" s="219"/>
      <c r="F40" s="220"/>
    </row>
    <row r="41" spans="2:8" s="252" customFormat="1" ht="14.25" customHeight="1">
      <c r="B41" s="199"/>
      <c r="C41" s="217"/>
      <c r="D41" s="218"/>
      <c r="E41" s="219"/>
      <c r="F41" s="220"/>
    </row>
    <row r="42" spans="2:8" s="252" customFormat="1" ht="14.25" customHeight="1">
      <c r="B42" s="199"/>
      <c r="C42" s="217"/>
      <c r="D42" s="218"/>
      <c r="E42" s="678"/>
      <c r="F42" s="220"/>
    </row>
    <row r="43" spans="2:8" s="252" customFormat="1" ht="14.25" customHeight="1">
      <c r="B43" s="199"/>
      <c r="C43" s="217"/>
      <c r="D43" s="218"/>
      <c r="E43" s="678"/>
      <c r="F43" s="220"/>
    </row>
    <row r="44" spans="2:8" s="252" customFormat="1" ht="14.25" customHeight="1" thickBot="1">
      <c r="B44" s="204"/>
      <c r="C44" s="224"/>
      <c r="D44" s="225"/>
      <c r="E44" s="237"/>
      <c r="F44" s="227"/>
    </row>
    <row r="45" spans="2:8" s="252" customFormat="1" ht="14.25" customHeight="1" thickBot="1">
      <c r="B45" s="179"/>
      <c r="C45" s="413"/>
      <c r="D45" s="230"/>
      <c r="E45" s="346"/>
      <c r="F45" s="414"/>
    </row>
    <row r="46" spans="2:8" s="252" customFormat="1" ht="14.25" customHeight="1">
      <c r="B46" s="490"/>
      <c r="C46" s="491"/>
      <c r="D46" s="492"/>
      <c r="E46" s="470"/>
      <c r="F46" s="493"/>
    </row>
    <row r="47" spans="2:8" s="252" customFormat="1" ht="14.25" customHeight="1">
      <c r="B47" s="472"/>
      <c r="C47" s="668"/>
      <c r="D47" s="669"/>
      <c r="E47" s="670"/>
      <c r="F47" s="808"/>
      <c r="H47" s="448"/>
    </row>
    <row r="48" spans="2:8" s="252" customFormat="1" ht="14.25" customHeight="1">
      <c r="B48" s="665" t="s">
        <v>2191</v>
      </c>
      <c r="C48" s="668"/>
      <c r="D48" s="669"/>
      <c r="E48" s="670"/>
      <c r="F48" s="808"/>
    </row>
    <row r="49" spans="2:6" s="252" customFormat="1" ht="14.25" customHeight="1">
      <c r="B49" s="676"/>
      <c r="C49" s="668"/>
      <c r="D49" s="669"/>
      <c r="E49" s="670"/>
      <c r="F49" s="808"/>
    </row>
    <row r="50" spans="2:6" s="252" customFormat="1" ht="14.25" customHeight="1">
      <c r="B50" s="480"/>
      <c r="C50" s="473">
        <v>6010125</v>
      </c>
      <c r="D50" s="474" t="s">
        <v>1572</v>
      </c>
      <c r="E50" s="809">
        <v>6.6744000000000003</v>
      </c>
      <c r="F50" s="476">
        <f>E50*(100-$F$5)/100</f>
        <v>6.6744000000000003</v>
      </c>
    </row>
    <row r="51" spans="2:6" s="252" customFormat="1" ht="14.25" customHeight="1">
      <c r="B51" s="481"/>
      <c r="C51" s="477">
        <v>6010250</v>
      </c>
      <c r="D51" s="478" t="s">
        <v>1573</v>
      </c>
      <c r="E51" s="810">
        <v>10.238199999999999</v>
      </c>
      <c r="F51" s="476">
        <f>E51*(100-$F$5)/100</f>
        <v>10.238199999999999</v>
      </c>
    </row>
    <row r="52" spans="2:6" s="252" customFormat="1" ht="14.25" customHeight="1">
      <c r="B52" s="482"/>
      <c r="C52" s="477">
        <v>6010500</v>
      </c>
      <c r="D52" s="478" t="s">
        <v>2187</v>
      </c>
      <c r="E52" s="810">
        <v>14.481800000000002</v>
      </c>
      <c r="F52" s="476">
        <f>E52*(100-$F$5)/100</f>
        <v>14.4818</v>
      </c>
    </row>
    <row r="53" spans="2:6" s="252" customFormat="1" ht="14.25" customHeight="1">
      <c r="B53" s="482"/>
      <c r="C53" s="477">
        <v>6011000</v>
      </c>
      <c r="D53" s="478" t="s">
        <v>2188</v>
      </c>
      <c r="E53" s="810">
        <v>26.543099999999999</v>
      </c>
      <c r="F53" s="476">
        <f>E53*(100-$F$5)/100</f>
        <v>26.543099999999999</v>
      </c>
    </row>
    <row r="54" spans="2:6" s="252" customFormat="1" ht="14.25" customHeight="1">
      <c r="B54" s="482"/>
      <c r="C54" s="668"/>
      <c r="D54" s="669"/>
      <c r="E54" s="670"/>
      <c r="F54" s="808"/>
    </row>
    <row r="55" spans="2:6" s="252" customFormat="1" ht="14.25" customHeight="1">
      <c r="B55" s="482"/>
      <c r="C55" s="668"/>
      <c r="D55" s="669"/>
      <c r="E55" s="670"/>
      <c r="F55" s="808"/>
    </row>
    <row r="56" spans="2:6" s="252" customFormat="1" ht="14.25" customHeight="1">
      <c r="B56" s="482"/>
      <c r="C56" s="668"/>
      <c r="D56" s="669"/>
      <c r="E56" s="671"/>
      <c r="F56" s="808"/>
    </row>
    <row r="57" spans="2:6" s="252" customFormat="1" ht="14.25" customHeight="1">
      <c r="B57" s="482"/>
      <c r="C57" s="668"/>
      <c r="D57" s="669"/>
      <c r="E57" s="671"/>
      <c r="F57" s="808"/>
    </row>
    <row r="58" spans="2:6" s="252" customFormat="1" ht="14.25" customHeight="1" thickBot="1">
      <c r="B58" s="483"/>
      <c r="C58" s="484"/>
      <c r="D58" s="485"/>
      <c r="E58" s="496"/>
      <c r="F58" s="487"/>
    </row>
    <row r="59" spans="2:6" s="252" customFormat="1" ht="14.25" customHeight="1" thickBot="1">
      <c r="B59" s="179"/>
      <c r="C59" s="413"/>
      <c r="D59" s="230"/>
      <c r="E59" s="346"/>
      <c r="F59" s="414"/>
    </row>
    <row r="60" spans="2:6" s="252" customFormat="1" ht="14.25" customHeight="1">
      <c r="B60" s="240"/>
      <c r="C60" s="418"/>
      <c r="D60" s="213"/>
      <c r="E60" s="420"/>
      <c r="F60" s="421"/>
    </row>
    <row r="61" spans="2:6" s="252" customFormat="1" ht="14.25" customHeight="1">
      <c r="B61" s="199"/>
      <c r="C61" s="429"/>
      <c r="D61" s="218"/>
      <c r="E61" s="248"/>
      <c r="F61" s="560"/>
    </row>
    <row r="62" spans="2:6" s="252" customFormat="1" ht="14.25" customHeight="1">
      <c r="B62" s="422"/>
      <c r="C62" s="217"/>
      <c r="D62" s="218"/>
      <c r="E62" s="219"/>
      <c r="F62" s="220"/>
    </row>
    <row r="63" spans="2:6" s="252" customFormat="1" ht="14.25" customHeight="1">
      <c r="B63" s="665" t="s">
        <v>2190</v>
      </c>
      <c r="C63" s="217"/>
      <c r="D63" s="218"/>
      <c r="E63" s="219"/>
      <c r="F63" s="220"/>
    </row>
    <row r="64" spans="2:6" s="252" customFormat="1" ht="14.25" customHeight="1">
      <c r="B64" s="665"/>
      <c r="C64" s="217"/>
      <c r="D64" s="218"/>
      <c r="E64" s="219"/>
      <c r="F64" s="220"/>
    </row>
    <row r="65" spans="2:6" s="252" customFormat="1" ht="14.25" customHeight="1">
      <c r="B65" s="415"/>
      <c r="C65" s="217"/>
      <c r="D65" s="218"/>
      <c r="E65" s="219"/>
      <c r="F65" s="220"/>
    </row>
    <row r="66" spans="2:6" s="252" customFormat="1" ht="14.25" customHeight="1">
      <c r="B66" s="488"/>
      <c r="C66" s="188" t="s">
        <v>1418</v>
      </c>
      <c r="D66" s="189" t="s">
        <v>2189</v>
      </c>
      <c r="E66" s="190">
        <v>25.214400000000001</v>
      </c>
      <c r="F66" s="476">
        <f t="shared" ref="F66:F67" si="0">E66*(100-$F$5)/100</f>
        <v>25.214400000000001</v>
      </c>
    </row>
    <row r="67" spans="2:6" s="252" customFormat="1" ht="14.25" customHeight="1">
      <c r="B67" s="199"/>
      <c r="C67" s="193">
        <v>60140000</v>
      </c>
      <c r="D67" s="194" t="s">
        <v>1574</v>
      </c>
      <c r="E67" s="195">
        <v>29.694900000000001</v>
      </c>
      <c r="F67" s="476">
        <f t="shared" si="0"/>
        <v>29.694900000000004</v>
      </c>
    </row>
    <row r="68" spans="2:6" s="252" customFormat="1" ht="14.25" customHeight="1">
      <c r="B68" s="199"/>
      <c r="C68" s="217"/>
      <c r="D68" s="218"/>
      <c r="E68" s="219"/>
      <c r="F68" s="220"/>
    </row>
    <row r="69" spans="2:6" s="252" customFormat="1" ht="14.25" customHeight="1">
      <c r="B69" s="199"/>
      <c r="C69" s="217"/>
      <c r="D69" s="218"/>
      <c r="E69" s="219"/>
      <c r="F69" s="220"/>
    </row>
    <row r="70" spans="2:6" s="252" customFormat="1" ht="14.25" customHeight="1">
      <c r="B70" s="199"/>
      <c r="C70" s="217"/>
      <c r="D70" s="218"/>
      <c r="E70" s="678"/>
      <c r="F70" s="220"/>
    </row>
    <row r="71" spans="2:6" s="252" customFormat="1" ht="14.25" customHeight="1">
      <c r="B71" s="199"/>
      <c r="C71" s="217"/>
      <c r="D71" s="218"/>
      <c r="E71" s="678"/>
      <c r="F71" s="220"/>
    </row>
    <row r="72" spans="2:6" s="252" customFormat="1" ht="14.25" customHeight="1">
      <c r="B72" s="199"/>
      <c r="C72" s="217"/>
      <c r="D72" s="218"/>
      <c r="E72" s="678"/>
      <c r="F72" s="220"/>
    </row>
    <row r="73" spans="2:6" s="252" customFormat="1" ht="14.25" customHeight="1" thickBot="1">
      <c r="B73" s="204"/>
      <c r="C73" s="224"/>
      <c r="D73" s="225"/>
      <c r="E73" s="237"/>
      <c r="F73" s="227"/>
    </row>
    <row r="74" spans="2:6" s="252" customFormat="1" ht="14.25" customHeight="1" thickBot="1">
      <c r="B74" s="179"/>
      <c r="C74" s="413"/>
      <c r="D74" s="230"/>
      <c r="E74" s="346"/>
      <c r="F74" s="414"/>
    </row>
    <row r="75" spans="2:6" s="252" customFormat="1" ht="14.25" customHeight="1">
      <c r="B75" s="240"/>
      <c r="C75" s="418"/>
      <c r="D75" s="213"/>
      <c r="E75" s="420"/>
      <c r="F75" s="421"/>
    </row>
    <row r="76" spans="2:6" s="252" customFormat="1" ht="14.25" customHeight="1">
      <c r="B76" s="665" t="s">
        <v>2192</v>
      </c>
      <c r="C76" s="217"/>
      <c r="D76" s="218"/>
      <c r="E76" s="219"/>
      <c r="F76" s="811">
        <f>'DISCOUNT CARD'!J13</f>
        <v>0</v>
      </c>
    </row>
    <row r="77" spans="2:6" s="252" customFormat="1" ht="14.25" customHeight="1">
      <c r="B77" s="665"/>
      <c r="C77" s="217"/>
      <c r="D77" s="1119" t="s">
        <v>2239</v>
      </c>
      <c r="E77" s="1121">
        <v>37.299999999999997</v>
      </c>
      <c r="F77" s="1123">
        <f>E77*(100-$F$76)/100</f>
        <v>37.299999999999997</v>
      </c>
    </row>
    <row r="78" spans="2:6" s="252" customFormat="1" ht="14.25" customHeight="1">
      <c r="B78" s="199"/>
      <c r="C78" s="188" t="s">
        <v>1993</v>
      </c>
      <c r="D78" s="1120"/>
      <c r="E78" s="1122"/>
      <c r="F78" s="1124"/>
    </row>
    <row r="79" spans="2:6" s="252" customFormat="1" ht="14.25" customHeight="1">
      <c r="B79" s="199"/>
      <c r="C79" s="217"/>
      <c r="D79" s="218"/>
      <c r="E79" s="219"/>
      <c r="F79" s="220"/>
    </row>
    <row r="80" spans="2:6" s="252" customFormat="1" ht="14.25" customHeight="1">
      <c r="B80" s="199"/>
      <c r="C80" s="217"/>
      <c r="D80" s="218"/>
      <c r="E80" s="219"/>
      <c r="F80" s="220"/>
    </row>
    <row r="81" spans="2:6" s="252" customFormat="1" ht="14.25" customHeight="1" thickBot="1">
      <c r="B81" s="204"/>
      <c r="C81" s="224"/>
      <c r="D81" s="225"/>
      <c r="E81" s="237"/>
      <c r="F81" s="227"/>
    </row>
    <row r="82" spans="2:6" s="252" customFormat="1" ht="8.1" customHeight="1" thickBot="1">
      <c r="E82" s="346"/>
    </row>
    <row r="83" spans="2:6" s="252" customFormat="1" ht="14.25" customHeight="1">
      <c r="B83" s="253"/>
      <c r="C83" s="419"/>
      <c r="D83" s="419"/>
      <c r="E83" s="420"/>
      <c r="F83" s="440"/>
    </row>
    <row r="84" spans="2:6" s="252" customFormat="1" ht="14.25" customHeight="1">
      <c r="B84" s="665" t="s">
        <v>1421</v>
      </c>
      <c r="C84" s="217"/>
      <c r="D84" s="218"/>
      <c r="E84" s="219"/>
      <c r="F84" s="220"/>
    </row>
    <row r="85" spans="2:6" s="252" customFormat="1" ht="14.25" customHeight="1">
      <c r="B85" s="889" t="s">
        <v>2389</v>
      </c>
      <c r="C85" s="217"/>
      <c r="D85" s="218"/>
      <c r="E85" s="219"/>
      <c r="F85" s="220"/>
    </row>
    <row r="86" spans="2:6" s="252" customFormat="1" ht="14.25" customHeight="1">
      <c r="B86" s="889" t="s">
        <v>2390</v>
      </c>
      <c r="C86" s="217"/>
      <c r="D86" s="218"/>
      <c r="E86" s="219"/>
      <c r="F86" s="220"/>
    </row>
    <row r="87" spans="2:6" s="252" customFormat="1" ht="14.25" customHeight="1">
      <c r="B87" s="505"/>
      <c r="C87" s="217"/>
      <c r="D87" s="218"/>
      <c r="E87" s="219"/>
      <c r="F87" s="220"/>
    </row>
    <row r="88" spans="2:6" s="252" customFormat="1" ht="14.25" customHeight="1">
      <c r="B88" s="506"/>
      <c r="C88" s="217"/>
      <c r="D88" s="218"/>
      <c r="E88" s="219"/>
      <c r="F88" s="220"/>
    </row>
    <row r="89" spans="2:6" s="252" customFormat="1" ht="14.25" customHeight="1">
      <c r="B89" s="506"/>
      <c r="C89" s="217"/>
      <c r="D89" s="218"/>
      <c r="E89" s="219"/>
      <c r="F89" s="220"/>
    </row>
    <row r="90" spans="2:6" s="252" customFormat="1" ht="14.25" customHeight="1">
      <c r="B90" s="506"/>
      <c r="C90" s="217"/>
      <c r="D90" s="218"/>
      <c r="E90" s="219"/>
      <c r="F90" s="220"/>
    </row>
    <row r="91" spans="2:6" s="252" customFormat="1" ht="14.25" customHeight="1">
      <c r="B91" s="506"/>
      <c r="C91" s="188" t="s">
        <v>1391</v>
      </c>
      <c r="D91" s="104" t="s">
        <v>2240</v>
      </c>
      <c r="E91" s="190">
        <v>21.424000000000003</v>
      </c>
      <c r="F91" s="476">
        <f>E91*(100-$F$5)/100</f>
        <v>21.423999999999999</v>
      </c>
    </row>
    <row r="92" spans="2:6" s="252" customFormat="1" ht="14.25" customHeight="1">
      <c r="B92" s="199"/>
      <c r="C92" s="217"/>
      <c r="D92" s="218"/>
      <c r="E92" s="219"/>
      <c r="F92" s="220"/>
    </row>
    <row r="93" spans="2:6" s="252" customFormat="1" ht="14.25" customHeight="1">
      <c r="B93" s="199"/>
      <c r="C93" s="217"/>
      <c r="D93" s="218"/>
      <c r="E93" s="219"/>
      <c r="F93" s="220"/>
    </row>
    <row r="94" spans="2:6" s="252" customFormat="1" ht="14.25" customHeight="1">
      <c r="B94" s="199"/>
      <c r="C94" s="217"/>
      <c r="D94" s="218"/>
      <c r="E94" s="219"/>
      <c r="F94" s="220"/>
    </row>
    <row r="95" spans="2:6" s="252" customFormat="1" ht="14.25" customHeight="1">
      <c r="B95" s="241"/>
      <c r="C95" s="247"/>
      <c r="D95" s="247"/>
      <c r="E95" s="248"/>
      <c r="F95" s="449"/>
    </row>
    <row r="96" spans="2:6" s="252" customFormat="1" ht="14.25" customHeight="1">
      <c r="B96" s="241"/>
      <c r="C96" s="247"/>
      <c r="D96" s="247"/>
      <c r="E96" s="248"/>
      <c r="F96" s="449"/>
    </row>
    <row r="97" spans="2:6" s="252" customFormat="1" ht="14.25" customHeight="1">
      <c r="B97" s="241"/>
      <c r="C97" s="247"/>
      <c r="D97" s="247"/>
      <c r="E97" s="248"/>
      <c r="F97" s="449"/>
    </row>
    <row r="98" spans="2:6" s="252" customFormat="1" ht="14.25" customHeight="1" thickBot="1">
      <c r="B98" s="251"/>
      <c r="C98" s="426"/>
      <c r="D98" s="426"/>
      <c r="E98" s="511"/>
      <c r="F98" s="450"/>
    </row>
    <row r="99" spans="2:6" s="252" customFormat="1" ht="8.1" customHeight="1" thickBot="1">
      <c r="E99" s="346"/>
    </row>
    <row r="100" spans="2:6" s="252" customFormat="1" ht="14.25" customHeight="1">
      <c r="B100" s="240"/>
      <c r="C100" s="418"/>
      <c r="D100" s="213"/>
      <c r="E100" s="420"/>
      <c r="F100" s="421"/>
    </row>
    <row r="101" spans="2:6" s="252" customFormat="1" ht="14.25" customHeight="1">
      <c r="B101" s="199"/>
      <c r="C101" s="217"/>
      <c r="D101" s="218"/>
      <c r="E101" s="219"/>
      <c r="F101" s="220"/>
    </row>
    <row r="102" spans="2:6" s="252" customFormat="1" ht="14.25" customHeight="1">
      <c r="B102" s="665" t="s">
        <v>2196</v>
      </c>
      <c r="C102" s="217"/>
      <c r="D102" s="218"/>
      <c r="E102" s="219"/>
      <c r="F102" s="220"/>
    </row>
    <row r="103" spans="2:6" s="252" customFormat="1" ht="14.25" customHeight="1">
      <c r="B103" s="665"/>
      <c r="C103" s="1040">
        <v>6310694</v>
      </c>
      <c r="D103" s="1127" t="s">
        <v>2197</v>
      </c>
      <c r="E103" s="1121">
        <v>8.85</v>
      </c>
      <c r="F103" s="1123">
        <f>E103*(100-$F$5)/100</f>
        <v>8.85</v>
      </c>
    </row>
    <row r="104" spans="2:6" s="252" customFormat="1" ht="14.25" customHeight="1">
      <c r="B104" s="199"/>
      <c r="C104" s="1041"/>
      <c r="D104" s="1128"/>
      <c r="E104" s="1122"/>
      <c r="F104" s="1124"/>
    </row>
    <row r="105" spans="2:6" s="252" customFormat="1" ht="14.25" customHeight="1">
      <c r="B105" s="890"/>
      <c r="C105" s="1040">
        <v>6300213</v>
      </c>
      <c r="D105" s="1127" t="s">
        <v>2379</v>
      </c>
      <c r="E105" s="1121">
        <v>27.09</v>
      </c>
      <c r="F105" s="1123">
        <f>E105*(100-$F$5)/100</f>
        <v>27.09</v>
      </c>
    </row>
    <row r="106" spans="2:6" s="252" customFormat="1" ht="14.25" customHeight="1">
      <c r="B106" s="199"/>
      <c r="C106" s="1041"/>
      <c r="D106" s="1128"/>
      <c r="E106" s="1122"/>
      <c r="F106" s="1124"/>
    </row>
    <row r="107" spans="2:6" s="252" customFormat="1" ht="14.25" customHeight="1" thickBot="1">
      <c r="B107" s="204"/>
      <c r="C107" s="224"/>
      <c r="D107" s="225"/>
      <c r="E107" s="237"/>
      <c r="F107" s="227"/>
    </row>
    <row r="108" spans="2:6" s="252" customFormat="1" ht="8.1" customHeight="1" thickBot="1">
      <c r="E108" s="346"/>
    </row>
    <row r="109" spans="2:6" s="252" customFormat="1" ht="14.25" customHeight="1">
      <c r="B109" s="240"/>
      <c r="C109" s="418"/>
      <c r="D109" s="213"/>
      <c r="E109" s="420"/>
      <c r="F109" s="421"/>
    </row>
    <row r="110" spans="2:6" s="252" customFormat="1" ht="14.25" customHeight="1">
      <c r="B110" s="665" t="s">
        <v>2195</v>
      </c>
      <c r="C110" s="217"/>
      <c r="D110" s="218"/>
      <c r="E110" s="219"/>
      <c r="F110" s="220"/>
    </row>
    <row r="111" spans="2:6" s="252" customFormat="1" ht="14.25" customHeight="1">
      <c r="B111" s="665"/>
      <c r="C111" s="1040">
        <v>6307762</v>
      </c>
      <c r="D111" s="1059" t="s">
        <v>2198</v>
      </c>
      <c r="E111" s="1121">
        <v>31.98</v>
      </c>
      <c r="F111" s="1123">
        <f>E111*(100-$F$5)/100</f>
        <v>31.98</v>
      </c>
    </row>
    <row r="112" spans="2:6" s="252" customFormat="1" ht="14.25" customHeight="1">
      <c r="B112" s="199"/>
      <c r="C112" s="1041"/>
      <c r="D112" s="1053"/>
      <c r="E112" s="1122"/>
      <c r="F112" s="1124"/>
    </row>
    <row r="113" spans="2:6" s="252" customFormat="1" ht="14.25" customHeight="1">
      <c r="B113" s="199"/>
      <c r="C113" s="217"/>
      <c r="D113" s="218"/>
      <c r="E113" s="219"/>
      <c r="F113" s="220"/>
    </row>
    <row r="114" spans="2:6" s="252" customFormat="1" ht="14.25" customHeight="1">
      <c r="B114" s="199"/>
      <c r="C114" s="217"/>
      <c r="D114" s="218"/>
      <c r="E114" s="219"/>
      <c r="F114" s="220"/>
    </row>
    <row r="115" spans="2:6" s="252" customFormat="1" ht="14.25" customHeight="1" thickBot="1">
      <c r="B115" s="204"/>
      <c r="C115" s="224"/>
      <c r="D115" s="225"/>
      <c r="E115" s="237"/>
      <c r="F115" s="227"/>
    </row>
    <row r="116" spans="2:6" s="252" customFormat="1" ht="14.25" customHeight="1" thickBot="1">
      <c r="E116" s="346"/>
    </row>
    <row r="117" spans="2:6" s="252" customFormat="1" ht="14.25" customHeight="1">
      <c r="B117" s="240"/>
      <c r="C117" s="418"/>
      <c r="D117" s="213"/>
      <c r="E117" s="420"/>
      <c r="F117" s="421"/>
    </row>
    <row r="118" spans="2:6" s="252" customFormat="1" ht="14.25" customHeight="1">
      <c r="B118" s="888" t="s">
        <v>2380</v>
      </c>
      <c r="C118" s="217"/>
      <c r="D118" s="218"/>
      <c r="E118" s="219"/>
      <c r="F118" s="220"/>
    </row>
    <row r="119" spans="2:6" s="252" customFormat="1" ht="14.25" customHeight="1">
      <c r="B119" s="665"/>
      <c r="C119" s="1040">
        <v>1230010</v>
      </c>
      <c r="D119" s="1059" t="s">
        <v>2381</v>
      </c>
      <c r="E119" s="1125">
        <v>23.05</v>
      </c>
      <c r="F119" s="1123">
        <f>E119*(100-$F$5)/100</f>
        <v>23.05</v>
      </c>
    </row>
    <row r="120" spans="2:6" s="252" customFormat="1" ht="14.25" customHeight="1">
      <c r="B120" s="199"/>
      <c r="C120" s="1041"/>
      <c r="D120" s="1053"/>
      <c r="E120" s="1126"/>
      <c r="F120" s="1124"/>
    </row>
    <row r="121" spans="2:6" s="252" customFormat="1" ht="14.25" customHeight="1">
      <c r="B121" s="199"/>
      <c r="C121" s="217"/>
      <c r="D121" s="218"/>
      <c r="E121" s="219"/>
      <c r="F121" s="220"/>
    </row>
    <row r="122" spans="2:6" s="252" customFormat="1" ht="14.25" customHeight="1">
      <c r="B122" s="199"/>
      <c r="C122" s="217"/>
      <c r="D122" s="218"/>
      <c r="E122" s="219"/>
      <c r="F122" s="220"/>
    </row>
    <row r="123" spans="2:6" s="252" customFormat="1" ht="14.25" customHeight="1" thickBot="1">
      <c r="B123" s="204"/>
      <c r="C123" s="224"/>
      <c r="D123" s="225"/>
      <c r="E123" s="237"/>
      <c r="F123" s="227"/>
    </row>
    <row r="124" spans="2:6" s="252" customFormat="1" ht="14.25" customHeight="1" thickBot="1">
      <c r="E124" s="346"/>
    </row>
    <row r="125" spans="2:6" s="252" customFormat="1" ht="14.25" customHeight="1">
      <c r="B125" s="240"/>
      <c r="C125" s="418"/>
      <c r="D125" s="213"/>
      <c r="E125" s="420"/>
      <c r="F125" s="421"/>
    </row>
    <row r="126" spans="2:6" s="252" customFormat="1" ht="14.25" customHeight="1">
      <c r="B126" s="665" t="s">
        <v>2178</v>
      </c>
      <c r="C126" s="217"/>
      <c r="D126" s="218"/>
      <c r="E126" s="219"/>
      <c r="F126" s="220"/>
    </row>
    <row r="127" spans="2:6" s="252" customFormat="1" ht="14.25" customHeight="1">
      <c r="B127" s="665"/>
      <c r="C127" s="1040">
        <v>6152402</v>
      </c>
      <c r="D127" s="1059" t="s">
        <v>2382</v>
      </c>
      <c r="E127" s="1125">
        <v>22.18</v>
      </c>
      <c r="F127" s="1123">
        <f>E127*(100-$F$5)/100</f>
        <v>22.18</v>
      </c>
    </row>
    <row r="128" spans="2:6" s="252" customFormat="1" ht="14.25" customHeight="1">
      <c r="B128" s="199"/>
      <c r="C128" s="1041"/>
      <c r="D128" s="1053"/>
      <c r="E128" s="1126"/>
      <c r="F128" s="1124"/>
    </row>
    <row r="129" spans="2:13" s="252" customFormat="1" ht="14.25" customHeight="1">
      <c r="B129" s="199"/>
      <c r="C129" s="217"/>
      <c r="D129" s="218"/>
      <c r="E129" s="219"/>
      <c r="F129" s="220"/>
      <c r="M129" s="812"/>
    </row>
    <row r="130" spans="2:13" s="252" customFormat="1" ht="14.25" customHeight="1">
      <c r="B130" s="199"/>
      <c r="C130" s="217"/>
      <c r="D130" s="218"/>
      <c r="E130" s="219"/>
      <c r="F130" s="220"/>
    </row>
    <row r="131" spans="2:13" s="252" customFormat="1" ht="14.25" customHeight="1" thickBot="1">
      <c r="B131" s="204"/>
      <c r="C131" s="224"/>
      <c r="D131" s="225"/>
      <c r="E131" s="237"/>
      <c r="F131" s="227"/>
      <c r="M131" s="813"/>
    </row>
    <row r="132" spans="2:13" s="252" customFormat="1" ht="14.25" customHeight="1" thickBot="1">
      <c r="E132" s="346"/>
    </row>
    <row r="133" spans="2:13" s="252" customFormat="1" ht="14.25" customHeight="1">
      <c r="B133" s="240"/>
      <c r="C133" s="418"/>
      <c r="D133" s="213"/>
      <c r="E133" s="420"/>
      <c r="F133" s="421"/>
    </row>
    <row r="134" spans="2:13" s="252" customFormat="1" ht="14.25" customHeight="1">
      <c r="B134" s="665" t="s">
        <v>2179</v>
      </c>
      <c r="C134" s="429"/>
      <c r="D134" s="218"/>
      <c r="E134" s="248"/>
      <c r="F134" s="560"/>
    </row>
    <row r="135" spans="2:13" s="252" customFormat="1" ht="14.25" customHeight="1">
      <c r="B135" s="665"/>
      <c r="C135" s="1040">
        <v>700118</v>
      </c>
      <c r="D135" s="1059" t="s">
        <v>2383</v>
      </c>
      <c r="E135" s="1125">
        <v>57.72</v>
      </c>
      <c r="F135" s="1123">
        <f>E135*(100-$F$5)/100</f>
        <v>57.72</v>
      </c>
    </row>
    <row r="136" spans="2:13" s="252" customFormat="1" ht="14.25" customHeight="1">
      <c r="B136" s="665"/>
      <c r="C136" s="1040"/>
      <c r="D136" s="1059"/>
      <c r="E136" s="1125"/>
      <c r="F136" s="1123"/>
    </row>
    <row r="137" spans="2:13" s="252" customFormat="1" ht="14.25" customHeight="1">
      <c r="B137" s="199"/>
      <c r="C137" s="1041"/>
      <c r="D137" s="1053"/>
      <c r="E137" s="1126"/>
      <c r="F137" s="1124"/>
    </row>
    <row r="138" spans="2:13" s="252" customFormat="1" ht="14.25" customHeight="1">
      <c r="B138" s="199"/>
      <c r="C138" s="217"/>
      <c r="D138" s="218"/>
      <c r="E138" s="219"/>
      <c r="F138" s="220"/>
    </row>
    <row r="139" spans="2:13" s="252" customFormat="1" ht="14.25" customHeight="1">
      <c r="B139" s="199"/>
      <c r="C139" s="217"/>
      <c r="D139" s="218"/>
      <c r="E139" s="219"/>
      <c r="F139" s="220"/>
    </row>
    <row r="140" spans="2:13" s="252" customFormat="1" ht="14.25" customHeight="1" thickBot="1">
      <c r="B140" s="204"/>
      <c r="C140" s="224"/>
      <c r="D140" s="225"/>
      <c r="E140" s="237"/>
      <c r="F140" s="227"/>
    </row>
    <row r="141" spans="2:13" s="252" customFormat="1" ht="14.25" customHeight="1" thickBot="1">
      <c r="E141" s="346"/>
    </row>
    <row r="142" spans="2:13" s="252" customFormat="1" ht="14.25" customHeight="1">
      <c r="B142" s="240"/>
      <c r="C142" s="418"/>
      <c r="D142" s="213"/>
      <c r="E142" s="420"/>
      <c r="F142" s="421"/>
    </row>
    <row r="143" spans="2:13" s="252" customFormat="1" ht="14.25" customHeight="1">
      <c r="B143" s="665" t="s">
        <v>2180</v>
      </c>
      <c r="C143" s="429"/>
      <c r="D143" s="218"/>
      <c r="E143" s="248"/>
      <c r="F143" s="560"/>
    </row>
    <row r="144" spans="2:13" s="252" customFormat="1" ht="14.25" customHeight="1">
      <c r="B144" s="665"/>
      <c r="C144" s="1040">
        <v>700117</v>
      </c>
      <c r="D144" s="1059" t="s">
        <v>2384</v>
      </c>
      <c r="E144" s="1125">
        <v>52.44</v>
      </c>
      <c r="F144" s="1123">
        <f>E144*(100-$F$5)/100</f>
        <v>52.44</v>
      </c>
    </row>
    <row r="145" spans="2:6" s="252" customFormat="1" ht="14.25" customHeight="1">
      <c r="B145" s="665"/>
      <c r="C145" s="1040"/>
      <c r="D145" s="1059"/>
      <c r="E145" s="1125"/>
      <c r="F145" s="1123"/>
    </row>
    <row r="146" spans="2:6" s="252" customFormat="1" ht="14.25" customHeight="1">
      <c r="B146" s="199"/>
      <c r="C146" s="1041"/>
      <c r="D146" s="1053"/>
      <c r="E146" s="1126"/>
      <c r="F146" s="1124"/>
    </row>
    <row r="147" spans="2:6" s="252" customFormat="1" ht="14.25" customHeight="1">
      <c r="B147" s="199"/>
      <c r="C147" s="217"/>
      <c r="D147" s="218"/>
      <c r="E147" s="219"/>
      <c r="F147" s="220"/>
    </row>
    <row r="148" spans="2:6" s="252" customFormat="1" ht="14.25" customHeight="1">
      <c r="B148" s="199"/>
      <c r="C148" s="217"/>
      <c r="D148" s="218"/>
      <c r="E148" s="219"/>
      <c r="F148" s="220"/>
    </row>
    <row r="149" spans="2:6" s="252" customFormat="1" ht="14.25" customHeight="1" thickBot="1">
      <c r="B149" s="204"/>
      <c r="C149" s="224"/>
      <c r="D149" s="225"/>
      <c r="E149" s="237"/>
      <c r="F149" s="227"/>
    </row>
    <row r="150" spans="2:6" s="252" customFormat="1" ht="14.25" customHeight="1" thickBot="1">
      <c r="E150" s="346"/>
    </row>
    <row r="151" spans="2:6" s="252" customFormat="1" ht="14.25" customHeight="1">
      <c r="B151" s="240"/>
      <c r="C151" s="418"/>
      <c r="D151" s="213"/>
      <c r="E151" s="420"/>
      <c r="F151" s="421"/>
    </row>
    <row r="152" spans="2:6" s="252" customFormat="1" ht="14.25" customHeight="1">
      <c r="B152" s="665" t="s">
        <v>2181</v>
      </c>
      <c r="C152" s="429"/>
      <c r="D152" s="218"/>
      <c r="E152" s="248"/>
      <c r="F152" s="560"/>
    </row>
    <row r="153" spans="2:6" s="252" customFormat="1" ht="14.25" customHeight="1">
      <c r="B153" s="665"/>
      <c r="C153" s="1040">
        <v>6311635</v>
      </c>
      <c r="D153" s="1059" t="s">
        <v>2385</v>
      </c>
      <c r="E153" s="1125">
        <v>239.61</v>
      </c>
      <c r="F153" s="1123">
        <f>E153*(100-$F$5)/100</f>
        <v>239.61</v>
      </c>
    </row>
    <row r="154" spans="2:6" s="252" customFormat="1" ht="14.25" customHeight="1">
      <c r="B154" s="665"/>
      <c r="C154" s="1040"/>
      <c r="D154" s="1059"/>
      <c r="E154" s="1125"/>
      <c r="F154" s="1123"/>
    </row>
    <row r="155" spans="2:6" s="252" customFormat="1" ht="14.25" customHeight="1">
      <c r="B155" s="199"/>
      <c r="C155" s="1041"/>
      <c r="D155" s="1053"/>
      <c r="E155" s="1126"/>
      <c r="F155" s="1124"/>
    </row>
    <row r="156" spans="2:6" s="252" customFormat="1" ht="14.25" customHeight="1">
      <c r="B156" s="199"/>
      <c r="C156" s="217"/>
      <c r="D156" s="218"/>
      <c r="E156" s="219"/>
      <c r="F156" s="220"/>
    </row>
    <row r="157" spans="2:6" s="252" customFormat="1" ht="14.25" customHeight="1">
      <c r="B157" s="199"/>
      <c r="C157" s="217"/>
      <c r="D157" s="218"/>
      <c r="E157" s="219"/>
      <c r="F157" s="220"/>
    </row>
    <row r="158" spans="2:6" s="252" customFormat="1" ht="14.25" customHeight="1" thickBot="1">
      <c r="B158" s="204"/>
      <c r="C158" s="224"/>
      <c r="D158" s="225"/>
      <c r="E158" s="237"/>
      <c r="F158" s="227"/>
    </row>
    <row r="159" spans="2:6" s="252" customFormat="1" ht="14.25" customHeight="1">
      <c r="E159" s="346"/>
    </row>
    <row r="160" spans="2:6" s="252" customFormat="1" ht="14.25" customHeight="1">
      <c r="E160" s="346"/>
    </row>
    <row r="161" spans="5:5" s="252" customFormat="1" ht="14.25" customHeight="1">
      <c r="E161" s="346"/>
    </row>
    <row r="162" spans="5:5" s="252" customFormat="1" ht="14.25" customHeight="1">
      <c r="E162" s="346"/>
    </row>
    <row r="163" spans="5:5" s="252" customFormat="1" ht="14.25" customHeight="1">
      <c r="E163" s="346"/>
    </row>
    <row r="164" spans="5:5" s="252" customFormat="1" ht="14.25" customHeight="1">
      <c r="E164" s="346"/>
    </row>
    <row r="165" spans="5:5" s="252" customFormat="1" ht="14.25" customHeight="1">
      <c r="E165" s="346"/>
    </row>
    <row r="166" spans="5:5" s="252" customFormat="1" ht="14.25" customHeight="1">
      <c r="E166" s="346"/>
    </row>
    <row r="167" spans="5:5" s="252" customFormat="1" ht="14.25" customHeight="1">
      <c r="E167" s="346"/>
    </row>
    <row r="168" spans="5:5" s="252" customFormat="1" ht="14.25" customHeight="1">
      <c r="E168" s="346"/>
    </row>
    <row r="169" spans="5:5" s="252" customFormat="1" ht="14.25" customHeight="1">
      <c r="E169" s="346"/>
    </row>
    <row r="170" spans="5:5" s="252" customFormat="1" ht="14.25" customHeight="1">
      <c r="E170" s="346"/>
    </row>
    <row r="171" spans="5:5" s="252" customFormat="1" ht="14.25" customHeight="1">
      <c r="E171" s="346"/>
    </row>
    <row r="172" spans="5:5" s="252" customFormat="1" ht="14.25" customHeight="1">
      <c r="E172" s="346"/>
    </row>
    <row r="173" spans="5:5" s="252" customFormat="1" ht="14.25" customHeight="1">
      <c r="E173" s="346"/>
    </row>
    <row r="174" spans="5:5" s="252" customFormat="1" ht="14.25" customHeight="1">
      <c r="E174" s="346"/>
    </row>
    <row r="175" spans="5:5" s="252" customFormat="1" ht="14.25" customHeight="1">
      <c r="E175" s="346"/>
    </row>
    <row r="176" spans="5:5" s="252" customFormat="1" ht="14.25" customHeight="1">
      <c r="E176" s="346"/>
    </row>
    <row r="177" spans="5:5" s="252" customFormat="1" ht="14.25" customHeight="1">
      <c r="E177" s="346"/>
    </row>
    <row r="178" spans="5:5" s="252" customFormat="1" ht="14.25" customHeight="1">
      <c r="E178" s="346"/>
    </row>
    <row r="179" spans="5:5" s="252" customFormat="1" ht="14.25" customHeight="1">
      <c r="E179" s="346"/>
    </row>
    <row r="180" spans="5:5" s="252" customFormat="1" ht="14.25" customHeight="1">
      <c r="E180" s="346"/>
    </row>
    <row r="181" spans="5:5" s="252" customFormat="1" ht="14.25" customHeight="1">
      <c r="E181" s="346"/>
    </row>
    <row r="182" spans="5:5" s="252" customFormat="1" ht="14.25" customHeight="1">
      <c r="E182" s="346"/>
    </row>
    <row r="183" spans="5:5" s="252" customFormat="1" ht="14.25" customHeight="1">
      <c r="E183" s="346"/>
    </row>
    <row r="184" spans="5:5" s="252" customFormat="1" ht="14.25" customHeight="1">
      <c r="E184" s="346"/>
    </row>
    <row r="185" spans="5:5" s="252" customFormat="1" ht="14.25" customHeight="1">
      <c r="E185" s="346"/>
    </row>
    <row r="186" spans="5:5" s="252" customFormat="1" ht="14.25" customHeight="1">
      <c r="E186" s="346"/>
    </row>
    <row r="187" spans="5:5" s="252" customFormat="1" ht="14.25" customHeight="1">
      <c r="E187" s="346"/>
    </row>
    <row r="188" spans="5:5" s="252" customFormat="1" ht="14.25" customHeight="1">
      <c r="E188" s="346"/>
    </row>
    <row r="189" spans="5:5" s="252" customFormat="1" ht="14.25" customHeight="1">
      <c r="E189" s="346"/>
    </row>
    <row r="190" spans="5:5" s="252" customFormat="1" ht="14.25" customHeight="1">
      <c r="E190" s="346"/>
    </row>
    <row r="191" spans="5:5" s="252" customFormat="1" ht="14.25" customHeight="1">
      <c r="E191" s="346"/>
    </row>
    <row r="192" spans="5:5" s="252" customFormat="1" ht="14.25" customHeight="1">
      <c r="E192" s="346"/>
    </row>
    <row r="193" spans="5:5" s="252" customFormat="1" ht="14.25" customHeight="1">
      <c r="E193" s="346"/>
    </row>
    <row r="194" spans="5:5" s="252" customFormat="1" ht="14.25" customHeight="1">
      <c r="E194" s="346"/>
    </row>
    <row r="195" spans="5:5" s="252" customFormat="1" ht="14.25" customHeight="1">
      <c r="E195" s="346"/>
    </row>
    <row r="196" spans="5:5" s="252" customFormat="1" ht="14.25" customHeight="1">
      <c r="E196" s="346"/>
    </row>
    <row r="197" spans="5:5" s="252" customFormat="1" ht="14.25" customHeight="1">
      <c r="E197" s="346"/>
    </row>
    <row r="198" spans="5:5" s="252" customFormat="1" ht="14.25" customHeight="1">
      <c r="E198" s="346"/>
    </row>
    <row r="199" spans="5:5" s="252" customFormat="1" ht="14.25" customHeight="1">
      <c r="E199" s="346"/>
    </row>
    <row r="200" spans="5:5" s="252" customFormat="1" ht="14.25" customHeight="1">
      <c r="E200" s="346"/>
    </row>
    <row r="201" spans="5:5" s="252" customFormat="1" ht="14.25" customHeight="1">
      <c r="E201" s="346"/>
    </row>
    <row r="202" spans="5:5" s="252" customFormat="1" ht="14.25" customHeight="1">
      <c r="E202" s="346"/>
    </row>
    <row r="203" spans="5:5" s="252" customFormat="1" ht="14.25" customHeight="1">
      <c r="E203" s="346"/>
    </row>
    <row r="204" spans="5:5" s="252" customFormat="1" ht="14.25" customHeight="1">
      <c r="E204" s="346"/>
    </row>
    <row r="205" spans="5:5" s="252" customFormat="1" ht="14.25" customHeight="1">
      <c r="E205" s="346"/>
    </row>
    <row r="206" spans="5:5" s="252" customFormat="1" ht="14.25" customHeight="1">
      <c r="E206" s="346"/>
    </row>
    <row r="207" spans="5:5" s="252" customFormat="1" ht="14.25" customHeight="1">
      <c r="E207" s="346"/>
    </row>
    <row r="208" spans="5:5" s="252" customFormat="1" ht="14.25" customHeight="1">
      <c r="E208" s="346"/>
    </row>
    <row r="209" spans="5:5" s="252" customFormat="1" ht="14.25" customHeight="1">
      <c r="E209" s="346"/>
    </row>
    <row r="210" spans="5:5" s="252" customFormat="1" ht="14.25" customHeight="1">
      <c r="E210" s="346"/>
    </row>
    <row r="211" spans="5:5" s="252" customFormat="1" ht="14.25" customHeight="1">
      <c r="E211" s="346"/>
    </row>
    <row r="212" spans="5:5" s="252" customFormat="1" ht="14.25" customHeight="1">
      <c r="E212" s="346"/>
    </row>
    <row r="213" spans="5:5" s="252" customFormat="1" ht="14.25" customHeight="1">
      <c r="E213" s="346"/>
    </row>
    <row r="214" spans="5:5" s="252" customFormat="1" ht="14.25" customHeight="1">
      <c r="E214" s="346"/>
    </row>
    <row r="215" spans="5:5" s="252" customFormat="1" ht="14.25" customHeight="1">
      <c r="E215" s="346"/>
    </row>
    <row r="216" spans="5:5" s="252" customFormat="1" ht="14.25" customHeight="1">
      <c r="E216" s="346"/>
    </row>
    <row r="217" spans="5:5" s="252" customFormat="1" ht="14.25" customHeight="1">
      <c r="E217" s="346"/>
    </row>
    <row r="218" spans="5:5" s="252" customFormat="1" ht="14.25" customHeight="1">
      <c r="E218" s="346"/>
    </row>
    <row r="219" spans="5:5" s="252" customFormat="1" ht="14.25" customHeight="1">
      <c r="E219" s="346"/>
    </row>
    <row r="220" spans="5:5" s="252" customFormat="1" ht="14.25" customHeight="1">
      <c r="E220" s="346"/>
    </row>
    <row r="221" spans="5:5" s="252" customFormat="1" ht="14.25" customHeight="1">
      <c r="E221" s="346"/>
    </row>
    <row r="222" spans="5:5" s="252" customFormat="1" ht="14.25" customHeight="1">
      <c r="E222" s="346"/>
    </row>
    <row r="223" spans="5:5" s="252" customFormat="1" ht="14.25" customHeight="1">
      <c r="E223" s="346"/>
    </row>
    <row r="224" spans="5:5" s="252" customFormat="1" ht="14.25" customHeight="1">
      <c r="E224" s="346"/>
    </row>
    <row r="225" spans="5:5" s="252" customFormat="1" ht="14.25" customHeight="1">
      <c r="E225" s="346"/>
    </row>
    <row r="226" spans="5:5" s="252" customFormat="1" ht="14.25" customHeight="1">
      <c r="E226" s="346"/>
    </row>
    <row r="227" spans="5:5" s="252" customFormat="1" ht="14.25" customHeight="1">
      <c r="E227" s="346"/>
    </row>
    <row r="228" spans="5:5" s="252" customFormat="1" ht="14.25" customHeight="1">
      <c r="E228" s="346"/>
    </row>
    <row r="229" spans="5:5" s="252" customFormat="1" ht="14.25" customHeight="1">
      <c r="E229" s="346"/>
    </row>
    <row r="230" spans="5:5" s="252" customFormat="1" ht="14.25" customHeight="1">
      <c r="E230" s="346"/>
    </row>
    <row r="231" spans="5:5" s="252" customFormat="1" ht="14.25" customHeight="1">
      <c r="E231" s="346"/>
    </row>
    <row r="232" spans="5:5" s="252" customFormat="1" ht="14.25" customHeight="1">
      <c r="E232" s="346"/>
    </row>
    <row r="233" spans="5:5" s="252" customFormat="1" ht="14.25" customHeight="1">
      <c r="E233" s="346"/>
    </row>
    <row r="234" spans="5:5" s="252" customFormat="1" ht="14.25" customHeight="1">
      <c r="E234" s="346"/>
    </row>
    <row r="235" spans="5:5" s="252" customFormat="1" ht="14.25" customHeight="1">
      <c r="E235" s="346"/>
    </row>
    <row r="236" spans="5:5" s="252" customFormat="1" ht="14.25" customHeight="1">
      <c r="E236" s="346"/>
    </row>
    <row r="237" spans="5:5" s="252" customFormat="1" ht="14.25" customHeight="1">
      <c r="E237" s="346"/>
    </row>
    <row r="238" spans="5:5" s="252" customFormat="1" ht="14.25" customHeight="1">
      <c r="E238" s="346"/>
    </row>
    <row r="239" spans="5:5" s="252" customFormat="1" ht="14.25" customHeight="1">
      <c r="E239" s="346"/>
    </row>
    <row r="240" spans="5:5" s="252" customFormat="1" ht="14.25" customHeight="1">
      <c r="E240" s="346"/>
    </row>
    <row r="241" spans="5:5" s="252" customFormat="1" ht="14.25" customHeight="1">
      <c r="E241" s="346"/>
    </row>
    <row r="242" spans="5:5" s="252" customFormat="1" ht="14.25" customHeight="1">
      <c r="E242" s="346"/>
    </row>
    <row r="243" spans="5:5" s="252" customFormat="1" ht="14.25" customHeight="1">
      <c r="E243" s="346"/>
    </row>
    <row r="244" spans="5:5" s="252" customFormat="1" ht="14.25" customHeight="1">
      <c r="E244" s="346"/>
    </row>
    <row r="245" spans="5:5" s="252" customFormat="1" ht="14.25" customHeight="1">
      <c r="E245" s="346"/>
    </row>
    <row r="246" spans="5:5" s="252" customFormat="1" ht="14.25" customHeight="1">
      <c r="E246" s="346"/>
    </row>
    <row r="247" spans="5:5" s="252" customFormat="1" ht="14.25" customHeight="1">
      <c r="E247" s="346"/>
    </row>
    <row r="248" spans="5:5" s="252" customFormat="1" ht="14.25" customHeight="1">
      <c r="E248" s="346"/>
    </row>
    <row r="249" spans="5:5" s="252" customFormat="1" ht="14.25" customHeight="1">
      <c r="E249" s="346"/>
    </row>
    <row r="250" spans="5:5" s="252" customFormat="1" ht="14.25" customHeight="1">
      <c r="E250" s="346"/>
    </row>
    <row r="251" spans="5:5" s="252" customFormat="1" ht="14.25" customHeight="1">
      <c r="E251" s="346"/>
    </row>
    <row r="252" spans="5:5" s="252" customFormat="1" ht="14.25" customHeight="1">
      <c r="E252" s="346"/>
    </row>
    <row r="253" spans="5:5" s="252" customFormat="1" ht="14.25" customHeight="1">
      <c r="E253" s="346"/>
    </row>
    <row r="254" spans="5:5" s="252" customFormat="1" ht="14.25" customHeight="1">
      <c r="E254" s="346"/>
    </row>
    <row r="255" spans="5:5" s="252" customFormat="1" ht="14.25" customHeight="1">
      <c r="E255" s="346"/>
    </row>
    <row r="256" spans="5:5" s="252" customFormat="1" ht="14.25" customHeight="1">
      <c r="E256" s="346"/>
    </row>
    <row r="257" spans="5:5" s="252" customFormat="1" ht="14.25" customHeight="1">
      <c r="E257" s="346"/>
    </row>
    <row r="258" spans="5:5" s="252" customFormat="1" ht="14.25" customHeight="1">
      <c r="E258" s="346"/>
    </row>
    <row r="259" spans="5:5" s="252" customFormat="1" ht="14.25" customHeight="1">
      <c r="E259" s="346"/>
    </row>
    <row r="260" spans="5:5" s="252" customFormat="1" ht="14.25" customHeight="1">
      <c r="E260" s="346"/>
    </row>
    <row r="261" spans="5:5" s="252" customFormat="1" ht="14.25" customHeight="1">
      <c r="E261" s="346"/>
    </row>
    <row r="262" spans="5:5" s="252" customFormat="1" ht="14.25" customHeight="1">
      <c r="E262" s="346"/>
    </row>
    <row r="263" spans="5:5" s="252" customFormat="1" ht="14.25" customHeight="1">
      <c r="E263" s="346"/>
    </row>
    <row r="264" spans="5:5" s="252" customFormat="1" ht="14.25" customHeight="1">
      <c r="E264" s="346"/>
    </row>
    <row r="265" spans="5:5" s="252" customFormat="1" ht="14.25" customHeight="1">
      <c r="E265" s="346"/>
    </row>
    <row r="266" spans="5:5" s="252" customFormat="1" ht="14.25" customHeight="1">
      <c r="E266" s="346"/>
    </row>
    <row r="267" spans="5:5" s="252" customFormat="1" ht="14.25" customHeight="1">
      <c r="E267" s="346"/>
    </row>
    <row r="268" spans="5:5" s="252" customFormat="1" ht="14.25" customHeight="1">
      <c r="E268" s="346"/>
    </row>
    <row r="269" spans="5:5" s="252" customFormat="1" ht="14.25" customHeight="1">
      <c r="E269" s="346"/>
    </row>
    <row r="270" spans="5:5" s="252" customFormat="1" ht="14.25" customHeight="1">
      <c r="E270" s="346"/>
    </row>
    <row r="271" spans="5:5" s="252" customFormat="1" ht="14.25" customHeight="1">
      <c r="E271" s="346"/>
    </row>
    <row r="272" spans="5:5" s="252" customFormat="1" ht="14.25" customHeight="1">
      <c r="E272" s="346"/>
    </row>
    <row r="273" spans="5:5" s="252" customFormat="1" ht="14.25" customHeight="1">
      <c r="E273" s="346"/>
    </row>
    <row r="274" spans="5:5" s="252" customFormat="1" ht="14.25" customHeight="1">
      <c r="E274" s="346"/>
    </row>
    <row r="275" spans="5:5" s="252" customFormat="1" ht="14.25" customHeight="1">
      <c r="E275" s="346"/>
    </row>
    <row r="276" spans="5:5" s="252" customFormat="1" ht="14.25" customHeight="1">
      <c r="E276" s="346"/>
    </row>
    <row r="277" spans="5:5" s="252" customFormat="1" ht="14.25" customHeight="1">
      <c r="E277" s="346"/>
    </row>
    <row r="278" spans="5:5" s="252" customFormat="1" ht="14.25" customHeight="1">
      <c r="E278" s="346"/>
    </row>
    <row r="279" spans="5:5" s="252" customFormat="1" ht="14.25" customHeight="1">
      <c r="E279" s="346"/>
    </row>
    <row r="280" spans="5:5" s="252" customFormat="1" ht="14.25" customHeight="1">
      <c r="E280" s="346"/>
    </row>
    <row r="281" spans="5:5" s="252" customFormat="1" ht="14.25" customHeight="1">
      <c r="E281" s="346"/>
    </row>
    <row r="282" spans="5:5" s="252" customFormat="1" ht="14.25" customHeight="1">
      <c r="E282" s="346"/>
    </row>
    <row r="283" spans="5:5" s="252" customFormat="1" ht="14.25" customHeight="1">
      <c r="E283" s="346"/>
    </row>
    <row r="284" spans="5:5" s="252" customFormat="1" ht="14.25" customHeight="1">
      <c r="E284" s="346"/>
    </row>
    <row r="285" spans="5:5" s="252" customFormat="1" ht="14.25" customHeight="1">
      <c r="E285" s="346"/>
    </row>
    <row r="286" spans="5:5" s="252" customFormat="1" ht="14.25" customHeight="1">
      <c r="E286" s="346"/>
    </row>
    <row r="287" spans="5:5" s="252" customFormat="1" ht="14.25" customHeight="1">
      <c r="E287" s="346"/>
    </row>
    <row r="288" spans="5:5" s="252" customFormat="1" ht="14.25" customHeight="1">
      <c r="E288" s="346"/>
    </row>
    <row r="289" spans="5:5" s="252" customFormat="1" ht="14.25" customHeight="1">
      <c r="E289" s="346"/>
    </row>
    <row r="290" spans="5:5" s="252" customFormat="1" ht="14.25" customHeight="1">
      <c r="E290" s="346"/>
    </row>
    <row r="291" spans="5:5" s="252" customFormat="1" ht="14.25" customHeight="1">
      <c r="E291" s="346"/>
    </row>
    <row r="292" spans="5:5" s="252" customFormat="1" ht="14.25" customHeight="1">
      <c r="E292" s="346"/>
    </row>
    <row r="293" spans="5:5" s="252" customFormat="1" ht="14.25" customHeight="1">
      <c r="E293" s="346"/>
    </row>
    <row r="294" spans="5:5" s="252" customFormat="1" ht="14.25" customHeight="1">
      <c r="E294" s="346"/>
    </row>
    <row r="295" spans="5:5" s="252" customFormat="1" ht="14.25" customHeight="1">
      <c r="E295" s="346"/>
    </row>
    <row r="296" spans="5:5" s="252" customFormat="1" ht="14.25" customHeight="1">
      <c r="E296" s="346"/>
    </row>
    <row r="297" spans="5:5" s="252" customFormat="1" ht="14.25" customHeight="1">
      <c r="E297" s="346"/>
    </row>
    <row r="298" spans="5:5" s="252" customFormat="1" ht="14.25" customHeight="1">
      <c r="E298" s="346"/>
    </row>
    <row r="299" spans="5:5" s="252" customFormat="1" ht="14.25" customHeight="1">
      <c r="E299" s="346"/>
    </row>
    <row r="300" spans="5:5" s="252" customFormat="1" ht="14.25" customHeight="1">
      <c r="E300" s="346"/>
    </row>
    <row r="301" spans="5:5" s="252" customFormat="1" ht="14.25" customHeight="1">
      <c r="E301" s="346"/>
    </row>
    <row r="302" spans="5:5" s="252" customFormat="1" ht="14.25" customHeight="1">
      <c r="E302" s="346"/>
    </row>
    <row r="303" spans="5:5" s="252" customFormat="1" ht="14.25" customHeight="1">
      <c r="E303" s="346"/>
    </row>
    <row r="304" spans="5:5" s="252" customFormat="1" ht="14.25" customHeight="1">
      <c r="E304" s="346"/>
    </row>
    <row r="305" spans="5:5" s="252" customFormat="1" ht="14.25" customHeight="1">
      <c r="E305" s="346"/>
    </row>
    <row r="306" spans="5:5" s="252" customFormat="1" ht="14.25" customHeight="1">
      <c r="E306" s="346"/>
    </row>
    <row r="307" spans="5:5" s="252" customFormat="1" ht="14.25" customHeight="1">
      <c r="E307" s="346"/>
    </row>
  </sheetData>
  <mergeCells count="41">
    <mergeCell ref="B2:F2"/>
    <mergeCell ref="B3:B5"/>
    <mergeCell ref="D3:D5"/>
    <mergeCell ref="E3:E5"/>
    <mergeCell ref="F3:F4"/>
    <mergeCell ref="C3:C5"/>
    <mergeCell ref="C153:C155"/>
    <mergeCell ref="D153:D155"/>
    <mergeCell ref="E153:E155"/>
    <mergeCell ref="F153:F155"/>
    <mergeCell ref="C135:C137"/>
    <mergeCell ref="D135:D137"/>
    <mergeCell ref="E135:E137"/>
    <mergeCell ref="F135:F137"/>
    <mergeCell ref="C144:C146"/>
    <mergeCell ref="D144:D146"/>
    <mergeCell ref="E144:E146"/>
    <mergeCell ref="F144:F146"/>
    <mergeCell ref="C127:C128"/>
    <mergeCell ref="D127:D128"/>
    <mergeCell ref="E127:E128"/>
    <mergeCell ref="F127:F128"/>
    <mergeCell ref="C103:C104"/>
    <mergeCell ref="D103:D104"/>
    <mergeCell ref="E103:E104"/>
    <mergeCell ref="F103:F104"/>
    <mergeCell ref="C111:C112"/>
    <mergeCell ref="D111:D112"/>
    <mergeCell ref="E111:E112"/>
    <mergeCell ref="F111:F112"/>
    <mergeCell ref="C105:C106"/>
    <mergeCell ref="D105:D106"/>
    <mergeCell ref="E105:E106"/>
    <mergeCell ref="F105:F106"/>
    <mergeCell ref="D77:D78"/>
    <mergeCell ref="E77:E78"/>
    <mergeCell ref="F77:F78"/>
    <mergeCell ref="C119:C120"/>
    <mergeCell ref="D119:D120"/>
    <mergeCell ref="E119:E120"/>
    <mergeCell ref="F119:F120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Republic&amp;C&amp;G&amp;R&amp;"-,Obyčejné"
Tel.:  +420 573 033 029
sales@clevelings.cz
www.clevelings.cz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7">
    <tabColor theme="1" tint="0.499984740745262"/>
  </sheetPr>
  <dimension ref="A1:EF49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4.25" customHeight="1"/>
  <cols>
    <col min="1" max="1" width="2.42578125" style="9" customWidth="1"/>
    <col min="2" max="2" width="39.140625" style="9" customWidth="1"/>
    <col min="3" max="3" width="12.28515625" style="9" customWidth="1"/>
    <col min="4" max="4" width="6.28515625" style="9" bestFit="1" customWidth="1"/>
    <col min="5" max="5" width="8" style="9" customWidth="1"/>
    <col min="6" max="7" width="9.140625" style="9" customWidth="1"/>
    <col min="8" max="9" width="8" style="9" customWidth="1"/>
    <col min="10" max="10" width="8.42578125" style="9" customWidth="1"/>
    <col min="11" max="11" width="8" style="9" customWidth="1"/>
    <col min="12" max="12" width="10.42578125" style="9" customWidth="1"/>
    <col min="13" max="13" width="15.85546875" style="9" customWidth="1"/>
    <col min="14" max="14" width="16" style="9" customWidth="1"/>
    <col min="15" max="15" width="1.28515625" style="9" customWidth="1"/>
    <col min="16" max="16" width="14.7109375" style="9" customWidth="1"/>
    <col min="17" max="17" width="11.140625" style="9" customWidth="1"/>
    <col min="18" max="18" width="13.140625" style="9" customWidth="1"/>
    <col min="19" max="136" width="80.7109375" style="9" customWidth="1"/>
    <col min="137" max="240" width="8.85546875" style="35"/>
    <col min="241" max="241" width="1.7109375" style="35" customWidth="1"/>
    <col min="242" max="242" width="11.28515625" style="35" customWidth="1"/>
    <col min="243" max="243" width="7.42578125" style="35" customWidth="1"/>
    <col min="244" max="245" width="7.28515625" style="35" customWidth="1"/>
    <col min="246" max="246" width="8.140625" style="35" customWidth="1"/>
    <col min="247" max="247" width="7.42578125" style="35" customWidth="1"/>
    <col min="248" max="248" width="7.28515625" style="35" customWidth="1"/>
    <col min="249" max="249" width="6.7109375" style="35" customWidth="1"/>
    <col min="250" max="250" width="7.28515625" style="35" customWidth="1"/>
    <col min="251" max="251" width="8.7109375" style="35" customWidth="1"/>
    <col min="252" max="252" width="8.85546875" style="35"/>
    <col min="253" max="253" width="14" style="35" customWidth="1"/>
    <col min="254" max="254" width="22.42578125" style="35" customWidth="1"/>
    <col min="255" max="392" width="80.7109375" style="35" customWidth="1"/>
    <col min="393" max="496" width="8.85546875" style="35"/>
    <col min="497" max="497" width="1.7109375" style="35" customWidth="1"/>
    <col min="498" max="498" width="11.28515625" style="35" customWidth="1"/>
    <col min="499" max="499" width="7.42578125" style="35" customWidth="1"/>
    <col min="500" max="501" width="7.28515625" style="35" customWidth="1"/>
    <col min="502" max="502" width="8.140625" style="35" customWidth="1"/>
    <col min="503" max="503" width="7.42578125" style="35" customWidth="1"/>
    <col min="504" max="504" width="7.28515625" style="35" customWidth="1"/>
    <col min="505" max="505" width="6.7109375" style="35" customWidth="1"/>
    <col min="506" max="506" width="7.28515625" style="35" customWidth="1"/>
    <col min="507" max="507" width="8.7109375" style="35" customWidth="1"/>
    <col min="508" max="508" width="8.85546875" style="35"/>
    <col min="509" max="509" width="14" style="35" customWidth="1"/>
    <col min="510" max="510" width="22.42578125" style="35" customWidth="1"/>
    <col min="511" max="648" width="80.7109375" style="35" customWidth="1"/>
    <col min="649" max="752" width="8.85546875" style="35"/>
    <col min="753" max="753" width="1.7109375" style="35" customWidth="1"/>
    <col min="754" max="754" width="11.28515625" style="35" customWidth="1"/>
    <col min="755" max="755" width="7.42578125" style="35" customWidth="1"/>
    <col min="756" max="757" width="7.28515625" style="35" customWidth="1"/>
    <col min="758" max="758" width="8.140625" style="35" customWidth="1"/>
    <col min="759" max="759" width="7.42578125" style="35" customWidth="1"/>
    <col min="760" max="760" width="7.28515625" style="35" customWidth="1"/>
    <col min="761" max="761" width="6.7109375" style="35" customWidth="1"/>
    <col min="762" max="762" width="7.28515625" style="35" customWidth="1"/>
    <col min="763" max="763" width="8.7109375" style="35" customWidth="1"/>
    <col min="764" max="764" width="8.85546875" style="35"/>
    <col min="765" max="765" width="14" style="35" customWidth="1"/>
    <col min="766" max="766" width="22.42578125" style="35" customWidth="1"/>
    <col min="767" max="904" width="80.7109375" style="35" customWidth="1"/>
    <col min="905" max="1008" width="8.85546875" style="35"/>
    <col min="1009" max="1009" width="1.7109375" style="35" customWidth="1"/>
    <col min="1010" max="1010" width="11.28515625" style="35" customWidth="1"/>
    <col min="1011" max="1011" width="7.42578125" style="35" customWidth="1"/>
    <col min="1012" max="1013" width="7.28515625" style="35" customWidth="1"/>
    <col min="1014" max="1014" width="8.140625" style="35" customWidth="1"/>
    <col min="1015" max="1015" width="7.42578125" style="35" customWidth="1"/>
    <col min="1016" max="1016" width="7.28515625" style="35" customWidth="1"/>
    <col min="1017" max="1017" width="6.7109375" style="35" customWidth="1"/>
    <col min="1018" max="1018" width="7.28515625" style="35" customWidth="1"/>
    <col min="1019" max="1019" width="8.7109375" style="35" customWidth="1"/>
    <col min="1020" max="1020" width="8.85546875" style="35"/>
    <col min="1021" max="1021" width="14" style="35" customWidth="1"/>
    <col min="1022" max="1022" width="22.42578125" style="35" customWidth="1"/>
    <col min="1023" max="1160" width="80.7109375" style="35" customWidth="1"/>
    <col min="1161" max="1264" width="8.85546875" style="35"/>
    <col min="1265" max="1265" width="1.7109375" style="35" customWidth="1"/>
    <col min="1266" max="1266" width="11.28515625" style="35" customWidth="1"/>
    <col min="1267" max="1267" width="7.42578125" style="35" customWidth="1"/>
    <col min="1268" max="1269" width="7.28515625" style="35" customWidth="1"/>
    <col min="1270" max="1270" width="8.140625" style="35" customWidth="1"/>
    <col min="1271" max="1271" width="7.42578125" style="35" customWidth="1"/>
    <col min="1272" max="1272" width="7.28515625" style="35" customWidth="1"/>
    <col min="1273" max="1273" width="6.7109375" style="35" customWidth="1"/>
    <col min="1274" max="1274" width="7.28515625" style="35" customWidth="1"/>
    <col min="1275" max="1275" width="8.7109375" style="35" customWidth="1"/>
    <col min="1276" max="1276" width="8.85546875" style="35"/>
    <col min="1277" max="1277" width="14" style="35" customWidth="1"/>
    <col min="1278" max="1278" width="22.42578125" style="35" customWidth="1"/>
    <col min="1279" max="1416" width="80.7109375" style="35" customWidth="1"/>
    <col min="1417" max="1520" width="8.85546875" style="35"/>
    <col min="1521" max="1521" width="1.7109375" style="35" customWidth="1"/>
    <col min="1522" max="1522" width="11.28515625" style="35" customWidth="1"/>
    <col min="1523" max="1523" width="7.42578125" style="35" customWidth="1"/>
    <col min="1524" max="1525" width="7.28515625" style="35" customWidth="1"/>
    <col min="1526" max="1526" width="8.140625" style="35" customWidth="1"/>
    <col min="1527" max="1527" width="7.42578125" style="35" customWidth="1"/>
    <col min="1528" max="1528" width="7.28515625" style="35" customWidth="1"/>
    <col min="1529" max="1529" width="6.7109375" style="35" customWidth="1"/>
    <col min="1530" max="1530" width="7.28515625" style="35" customWidth="1"/>
    <col min="1531" max="1531" width="8.7109375" style="35" customWidth="1"/>
    <col min="1532" max="1532" width="8.85546875" style="35"/>
    <col min="1533" max="1533" width="14" style="35" customWidth="1"/>
    <col min="1534" max="1534" width="22.42578125" style="35" customWidth="1"/>
    <col min="1535" max="1672" width="80.7109375" style="35" customWidth="1"/>
    <col min="1673" max="1776" width="8.85546875" style="35"/>
    <col min="1777" max="1777" width="1.7109375" style="35" customWidth="1"/>
    <col min="1778" max="1778" width="11.28515625" style="35" customWidth="1"/>
    <col min="1779" max="1779" width="7.42578125" style="35" customWidth="1"/>
    <col min="1780" max="1781" width="7.28515625" style="35" customWidth="1"/>
    <col min="1782" max="1782" width="8.140625" style="35" customWidth="1"/>
    <col min="1783" max="1783" width="7.42578125" style="35" customWidth="1"/>
    <col min="1784" max="1784" width="7.28515625" style="35" customWidth="1"/>
    <col min="1785" max="1785" width="6.7109375" style="35" customWidth="1"/>
    <col min="1786" max="1786" width="7.28515625" style="35" customWidth="1"/>
    <col min="1787" max="1787" width="8.7109375" style="35" customWidth="1"/>
    <col min="1788" max="1788" width="8.85546875" style="35"/>
    <col min="1789" max="1789" width="14" style="35" customWidth="1"/>
    <col min="1790" max="1790" width="22.42578125" style="35" customWidth="1"/>
    <col min="1791" max="1928" width="80.7109375" style="35" customWidth="1"/>
    <col min="1929" max="2032" width="8.85546875" style="35"/>
    <col min="2033" max="2033" width="1.7109375" style="35" customWidth="1"/>
    <col min="2034" max="2034" width="11.28515625" style="35" customWidth="1"/>
    <col min="2035" max="2035" width="7.42578125" style="35" customWidth="1"/>
    <col min="2036" max="2037" width="7.28515625" style="35" customWidth="1"/>
    <col min="2038" max="2038" width="8.140625" style="35" customWidth="1"/>
    <col min="2039" max="2039" width="7.42578125" style="35" customWidth="1"/>
    <col min="2040" max="2040" width="7.28515625" style="35" customWidth="1"/>
    <col min="2041" max="2041" width="6.7109375" style="35" customWidth="1"/>
    <col min="2042" max="2042" width="7.28515625" style="35" customWidth="1"/>
    <col min="2043" max="2043" width="8.7109375" style="35" customWidth="1"/>
    <col min="2044" max="2044" width="8.85546875" style="35"/>
    <col min="2045" max="2045" width="14" style="35" customWidth="1"/>
    <col min="2046" max="2046" width="22.42578125" style="35" customWidth="1"/>
    <col min="2047" max="2184" width="80.7109375" style="35" customWidth="1"/>
    <col min="2185" max="2288" width="8.85546875" style="35"/>
    <col min="2289" max="2289" width="1.7109375" style="35" customWidth="1"/>
    <col min="2290" max="2290" width="11.28515625" style="35" customWidth="1"/>
    <col min="2291" max="2291" width="7.42578125" style="35" customWidth="1"/>
    <col min="2292" max="2293" width="7.28515625" style="35" customWidth="1"/>
    <col min="2294" max="2294" width="8.140625" style="35" customWidth="1"/>
    <col min="2295" max="2295" width="7.42578125" style="35" customWidth="1"/>
    <col min="2296" max="2296" width="7.28515625" style="35" customWidth="1"/>
    <col min="2297" max="2297" width="6.7109375" style="35" customWidth="1"/>
    <col min="2298" max="2298" width="7.28515625" style="35" customWidth="1"/>
    <col min="2299" max="2299" width="8.7109375" style="35" customWidth="1"/>
    <col min="2300" max="2300" width="8.85546875" style="35"/>
    <col min="2301" max="2301" width="14" style="35" customWidth="1"/>
    <col min="2302" max="2302" width="22.42578125" style="35" customWidth="1"/>
    <col min="2303" max="2440" width="80.7109375" style="35" customWidth="1"/>
    <col min="2441" max="2544" width="8.85546875" style="35"/>
    <col min="2545" max="2545" width="1.7109375" style="35" customWidth="1"/>
    <col min="2546" max="2546" width="11.28515625" style="35" customWidth="1"/>
    <col min="2547" max="2547" width="7.42578125" style="35" customWidth="1"/>
    <col min="2548" max="2549" width="7.28515625" style="35" customWidth="1"/>
    <col min="2550" max="2550" width="8.140625" style="35" customWidth="1"/>
    <col min="2551" max="2551" width="7.42578125" style="35" customWidth="1"/>
    <col min="2552" max="2552" width="7.28515625" style="35" customWidth="1"/>
    <col min="2553" max="2553" width="6.7109375" style="35" customWidth="1"/>
    <col min="2554" max="2554" width="7.28515625" style="35" customWidth="1"/>
    <col min="2555" max="2555" width="8.7109375" style="35" customWidth="1"/>
    <col min="2556" max="2556" width="8.85546875" style="35"/>
    <col min="2557" max="2557" width="14" style="35" customWidth="1"/>
    <col min="2558" max="2558" width="22.42578125" style="35" customWidth="1"/>
    <col min="2559" max="2696" width="80.7109375" style="35" customWidth="1"/>
    <col min="2697" max="2800" width="8.85546875" style="35"/>
    <col min="2801" max="2801" width="1.7109375" style="35" customWidth="1"/>
    <col min="2802" max="2802" width="11.28515625" style="35" customWidth="1"/>
    <col min="2803" max="2803" width="7.42578125" style="35" customWidth="1"/>
    <col min="2804" max="2805" width="7.28515625" style="35" customWidth="1"/>
    <col min="2806" max="2806" width="8.140625" style="35" customWidth="1"/>
    <col min="2807" max="2807" width="7.42578125" style="35" customWidth="1"/>
    <col min="2808" max="2808" width="7.28515625" style="35" customWidth="1"/>
    <col min="2809" max="2809" width="6.7109375" style="35" customWidth="1"/>
    <col min="2810" max="2810" width="7.28515625" style="35" customWidth="1"/>
    <col min="2811" max="2811" width="8.7109375" style="35" customWidth="1"/>
    <col min="2812" max="2812" width="8.85546875" style="35"/>
    <col min="2813" max="2813" width="14" style="35" customWidth="1"/>
    <col min="2814" max="2814" width="22.42578125" style="35" customWidth="1"/>
    <col min="2815" max="2952" width="80.7109375" style="35" customWidth="1"/>
    <col min="2953" max="3056" width="8.85546875" style="35"/>
    <col min="3057" max="3057" width="1.7109375" style="35" customWidth="1"/>
    <col min="3058" max="3058" width="11.28515625" style="35" customWidth="1"/>
    <col min="3059" max="3059" width="7.42578125" style="35" customWidth="1"/>
    <col min="3060" max="3061" width="7.28515625" style="35" customWidth="1"/>
    <col min="3062" max="3062" width="8.140625" style="35" customWidth="1"/>
    <col min="3063" max="3063" width="7.42578125" style="35" customWidth="1"/>
    <col min="3064" max="3064" width="7.28515625" style="35" customWidth="1"/>
    <col min="3065" max="3065" width="6.7109375" style="35" customWidth="1"/>
    <col min="3066" max="3066" width="7.28515625" style="35" customWidth="1"/>
    <col min="3067" max="3067" width="8.7109375" style="35" customWidth="1"/>
    <col min="3068" max="3068" width="8.85546875" style="35"/>
    <col min="3069" max="3069" width="14" style="35" customWidth="1"/>
    <col min="3070" max="3070" width="22.42578125" style="35" customWidth="1"/>
    <col min="3071" max="3208" width="80.7109375" style="35" customWidth="1"/>
    <col min="3209" max="3312" width="8.85546875" style="35"/>
    <col min="3313" max="3313" width="1.7109375" style="35" customWidth="1"/>
    <col min="3314" max="3314" width="11.28515625" style="35" customWidth="1"/>
    <col min="3315" max="3315" width="7.42578125" style="35" customWidth="1"/>
    <col min="3316" max="3317" width="7.28515625" style="35" customWidth="1"/>
    <col min="3318" max="3318" width="8.140625" style="35" customWidth="1"/>
    <col min="3319" max="3319" width="7.42578125" style="35" customWidth="1"/>
    <col min="3320" max="3320" width="7.28515625" style="35" customWidth="1"/>
    <col min="3321" max="3321" width="6.7109375" style="35" customWidth="1"/>
    <col min="3322" max="3322" width="7.28515625" style="35" customWidth="1"/>
    <col min="3323" max="3323" width="8.7109375" style="35" customWidth="1"/>
    <col min="3324" max="3324" width="8.85546875" style="35"/>
    <col min="3325" max="3325" width="14" style="35" customWidth="1"/>
    <col min="3326" max="3326" width="22.42578125" style="35" customWidth="1"/>
    <col min="3327" max="3464" width="80.7109375" style="35" customWidth="1"/>
    <col min="3465" max="3568" width="8.85546875" style="35"/>
    <col min="3569" max="3569" width="1.7109375" style="35" customWidth="1"/>
    <col min="3570" max="3570" width="11.28515625" style="35" customWidth="1"/>
    <col min="3571" max="3571" width="7.42578125" style="35" customWidth="1"/>
    <col min="3572" max="3573" width="7.28515625" style="35" customWidth="1"/>
    <col min="3574" max="3574" width="8.140625" style="35" customWidth="1"/>
    <col min="3575" max="3575" width="7.42578125" style="35" customWidth="1"/>
    <col min="3576" max="3576" width="7.28515625" style="35" customWidth="1"/>
    <col min="3577" max="3577" width="6.7109375" style="35" customWidth="1"/>
    <col min="3578" max="3578" width="7.28515625" style="35" customWidth="1"/>
    <col min="3579" max="3579" width="8.7109375" style="35" customWidth="1"/>
    <col min="3580" max="3580" width="8.85546875" style="35"/>
    <col min="3581" max="3581" width="14" style="35" customWidth="1"/>
    <col min="3582" max="3582" width="22.42578125" style="35" customWidth="1"/>
    <col min="3583" max="3720" width="80.7109375" style="35" customWidth="1"/>
    <col min="3721" max="3824" width="8.85546875" style="35"/>
    <col min="3825" max="3825" width="1.7109375" style="35" customWidth="1"/>
    <col min="3826" max="3826" width="11.28515625" style="35" customWidth="1"/>
    <col min="3827" max="3827" width="7.42578125" style="35" customWidth="1"/>
    <col min="3828" max="3829" width="7.28515625" style="35" customWidth="1"/>
    <col min="3830" max="3830" width="8.140625" style="35" customWidth="1"/>
    <col min="3831" max="3831" width="7.42578125" style="35" customWidth="1"/>
    <col min="3832" max="3832" width="7.28515625" style="35" customWidth="1"/>
    <col min="3833" max="3833" width="6.7109375" style="35" customWidth="1"/>
    <col min="3834" max="3834" width="7.28515625" style="35" customWidth="1"/>
    <col min="3835" max="3835" width="8.7109375" style="35" customWidth="1"/>
    <col min="3836" max="3836" width="8.85546875" style="35"/>
    <col min="3837" max="3837" width="14" style="35" customWidth="1"/>
    <col min="3838" max="3838" width="22.42578125" style="35" customWidth="1"/>
    <col min="3839" max="3976" width="80.7109375" style="35" customWidth="1"/>
    <col min="3977" max="4080" width="8.85546875" style="35"/>
    <col min="4081" max="4081" width="1.7109375" style="35" customWidth="1"/>
    <col min="4082" max="4082" width="11.28515625" style="35" customWidth="1"/>
    <col min="4083" max="4083" width="7.42578125" style="35" customWidth="1"/>
    <col min="4084" max="4085" width="7.28515625" style="35" customWidth="1"/>
    <col min="4086" max="4086" width="8.140625" style="35" customWidth="1"/>
    <col min="4087" max="4087" width="7.42578125" style="35" customWidth="1"/>
    <col min="4088" max="4088" width="7.28515625" style="35" customWidth="1"/>
    <col min="4089" max="4089" width="6.7109375" style="35" customWidth="1"/>
    <col min="4090" max="4090" width="7.28515625" style="35" customWidth="1"/>
    <col min="4091" max="4091" width="8.7109375" style="35" customWidth="1"/>
    <col min="4092" max="4092" width="8.85546875" style="35"/>
    <col min="4093" max="4093" width="14" style="35" customWidth="1"/>
    <col min="4094" max="4094" width="22.42578125" style="35" customWidth="1"/>
    <col min="4095" max="4232" width="80.7109375" style="35" customWidth="1"/>
    <col min="4233" max="4336" width="8.85546875" style="35"/>
    <col min="4337" max="4337" width="1.7109375" style="35" customWidth="1"/>
    <col min="4338" max="4338" width="11.28515625" style="35" customWidth="1"/>
    <col min="4339" max="4339" width="7.42578125" style="35" customWidth="1"/>
    <col min="4340" max="4341" width="7.28515625" style="35" customWidth="1"/>
    <col min="4342" max="4342" width="8.140625" style="35" customWidth="1"/>
    <col min="4343" max="4343" width="7.42578125" style="35" customWidth="1"/>
    <col min="4344" max="4344" width="7.28515625" style="35" customWidth="1"/>
    <col min="4345" max="4345" width="6.7109375" style="35" customWidth="1"/>
    <col min="4346" max="4346" width="7.28515625" style="35" customWidth="1"/>
    <col min="4347" max="4347" width="8.7109375" style="35" customWidth="1"/>
    <col min="4348" max="4348" width="8.85546875" style="35"/>
    <col min="4349" max="4349" width="14" style="35" customWidth="1"/>
    <col min="4350" max="4350" width="22.42578125" style="35" customWidth="1"/>
    <col min="4351" max="4488" width="80.7109375" style="35" customWidth="1"/>
    <col min="4489" max="4592" width="8.85546875" style="35"/>
    <col min="4593" max="4593" width="1.7109375" style="35" customWidth="1"/>
    <col min="4594" max="4594" width="11.28515625" style="35" customWidth="1"/>
    <col min="4595" max="4595" width="7.42578125" style="35" customWidth="1"/>
    <col min="4596" max="4597" width="7.28515625" style="35" customWidth="1"/>
    <col min="4598" max="4598" width="8.140625" style="35" customWidth="1"/>
    <col min="4599" max="4599" width="7.42578125" style="35" customWidth="1"/>
    <col min="4600" max="4600" width="7.28515625" style="35" customWidth="1"/>
    <col min="4601" max="4601" width="6.7109375" style="35" customWidth="1"/>
    <col min="4602" max="4602" width="7.28515625" style="35" customWidth="1"/>
    <col min="4603" max="4603" width="8.7109375" style="35" customWidth="1"/>
    <col min="4604" max="4604" width="8.85546875" style="35"/>
    <col min="4605" max="4605" width="14" style="35" customWidth="1"/>
    <col min="4606" max="4606" width="22.42578125" style="35" customWidth="1"/>
    <col min="4607" max="4744" width="80.7109375" style="35" customWidth="1"/>
    <col min="4745" max="4848" width="8.85546875" style="35"/>
    <col min="4849" max="4849" width="1.7109375" style="35" customWidth="1"/>
    <col min="4850" max="4850" width="11.28515625" style="35" customWidth="1"/>
    <col min="4851" max="4851" width="7.42578125" style="35" customWidth="1"/>
    <col min="4852" max="4853" width="7.28515625" style="35" customWidth="1"/>
    <col min="4854" max="4854" width="8.140625" style="35" customWidth="1"/>
    <col min="4855" max="4855" width="7.42578125" style="35" customWidth="1"/>
    <col min="4856" max="4856" width="7.28515625" style="35" customWidth="1"/>
    <col min="4857" max="4857" width="6.7109375" style="35" customWidth="1"/>
    <col min="4858" max="4858" width="7.28515625" style="35" customWidth="1"/>
    <col min="4859" max="4859" width="8.7109375" style="35" customWidth="1"/>
    <col min="4860" max="4860" width="8.85546875" style="35"/>
    <col min="4861" max="4861" width="14" style="35" customWidth="1"/>
    <col min="4862" max="4862" width="22.42578125" style="35" customWidth="1"/>
    <col min="4863" max="5000" width="80.7109375" style="35" customWidth="1"/>
    <col min="5001" max="5104" width="8.85546875" style="35"/>
    <col min="5105" max="5105" width="1.7109375" style="35" customWidth="1"/>
    <col min="5106" max="5106" width="11.28515625" style="35" customWidth="1"/>
    <col min="5107" max="5107" width="7.42578125" style="35" customWidth="1"/>
    <col min="5108" max="5109" width="7.28515625" style="35" customWidth="1"/>
    <col min="5110" max="5110" width="8.140625" style="35" customWidth="1"/>
    <col min="5111" max="5111" width="7.42578125" style="35" customWidth="1"/>
    <col min="5112" max="5112" width="7.28515625" style="35" customWidth="1"/>
    <col min="5113" max="5113" width="6.7109375" style="35" customWidth="1"/>
    <col min="5114" max="5114" width="7.28515625" style="35" customWidth="1"/>
    <col min="5115" max="5115" width="8.7109375" style="35" customWidth="1"/>
    <col min="5116" max="5116" width="8.85546875" style="35"/>
    <col min="5117" max="5117" width="14" style="35" customWidth="1"/>
    <col min="5118" max="5118" width="22.42578125" style="35" customWidth="1"/>
    <col min="5119" max="5256" width="80.7109375" style="35" customWidth="1"/>
    <col min="5257" max="5360" width="8.85546875" style="35"/>
    <col min="5361" max="5361" width="1.7109375" style="35" customWidth="1"/>
    <col min="5362" max="5362" width="11.28515625" style="35" customWidth="1"/>
    <col min="5363" max="5363" width="7.42578125" style="35" customWidth="1"/>
    <col min="5364" max="5365" width="7.28515625" style="35" customWidth="1"/>
    <col min="5366" max="5366" width="8.140625" style="35" customWidth="1"/>
    <col min="5367" max="5367" width="7.42578125" style="35" customWidth="1"/>
    <col min="5368" max="5368" width="7.28515625" style="35" customWidth="1"/>
    <col min="5369" max="5369" width="6.7109375" style="35" customWidth="1"/>
    <col min="5370" max="5370" width="7.28515625" style="35" customWidth="1"/>
    <col min="5371" max="5371" width="8.7109375" style="35" customWidth="1"/>
    <col min="5372" max="5372" width="8.85546875" style="35"/>
    <col min="5373" max="5373" width="14" style="35" customWidth="1"/>
    <col min="5374" max="5374" width="22.42578125" style="35" customWidth="1"/>
    <col min="5375" max="5512" width="80.7109375" style="35" customWidth="1"/>
    <col min="5513" max="5616" width="8.85546875" style="35"/>
    <col min="5617" max="5617" width="1.7109375" style="35" customWidth="1"/>
    <col min="5618" max="5618" width="11.28515625" style="35" customWidth="1"/>
    <col min="5619" max="5619" width="7.42578125" style="35" customWidth="1"/>
    <col min="5620" max="5621" width="7.28515625" style="35" customWidth="1"/>
    <col min="5622" max="5622" width="8.140625" style="35" customWidth="1"/>
    <col min="5623" max="5623" width="7.42578125" style="35" customWidth="1"/>
    <col min="5624" max="5624" width="7.28515625" style="35" customWidth="1"/>
    <col min="5625" max="5625" width="6.7109375" style="35" customWidth="1"/>
    <col min="5626" max="5626" width="7.28515625" style="35" customWidth="1"/>
    <col min="5627" max="5627" width="8.7109375" style="35" customWidth="1"/>
    <col min="5628" max="5628" width="8.85546875" style="35"/>
    <col min="5629" max="5629" width="14" style="35" customWidth="1"/>
    <col min="5630" max="5630" width="22.42578125" style="35" customWidth="1"/>
    <col min="5631" max="5768" width="80.7109375" style="35" customWidth="1"/>
    <col min="5769" max="5872" width="8.85546875" style="35"/>
    <col min="5873" max="5873" width="1.7109375" style="35" customWidth="1"/>
    <col min="5874" max="5874" width="11.28515625" style="35" customWidth="1"/>
    <col min="5875" max="5875" width="7.42578125" style="35" customWidth="1"/>
    <col min="5876" max="5877" width="7.28515625" style="35" customWidth="1"/>
    <col min="5878" max="5878" width="8.140625" style="35" customWidth="1"/>
    <col min="5879" max="5879" width="7.42578125" style="35" customWidth="1"/>
    <col min="5880" max="5880" width="7.28515625" style="35" customWidth="1"/>
    <col min="5881" max="5881" width="6.7109375" style="35" customWidth="1"/>
    <col min="5882" max="5882" width="7.28515625" style="35" customWidth="1"/>
    <col min="5883" max="5883" width="8.7109375" style="35" customWidth="1"/>
    <col min="5884" max="5884" width="8.85546875" style="35"/>
    <col min="5885" max="5885" width="14" style="35" customWidth="1"/>
    <col min="5886" max="5886" width="22.42578125" style="35" customWidth="1"/>
    <col min="5887" max="6024" width="80.7109375" style="35" customWidth="1"/>
    <col min="6025" max="6128" width="8.85546875" style="35"/>
    <col min="6129" max="6129" width="1.7109375" style="35" customWidth="1"/>
    <col min="6130" max="6130" width="11.28515625" style="35" customWidth="1"/>
    <col min="6131" max="6131" width="7.42578125" style="35" customWidth="1"/>
    <col min="6132" max="6133" width="7.28515625" style="35" customWidth="1"/>
    <col min="6134" max="6134" width="8.140625" style="35" customWidth="1"/>
    <col min="6135" max="6135" width="7.42578125" style="35" customWidth="1"/>
    <col min="6136" max="6136" width="7.28515625" style="35" customWidth="1"/>
    <col min="6137" max="6137" width="6.7109375" style="35" customWidth="1"/>
    <col min="6138" max="6138" width="7.28515625" style="35" customWidth="1"/>
    <col min="6139" max="6139" width="8.7109375" style="35" customWidth="1"/>
    <col min="6140" max="6140" width="8.85546875" style="35"/>
    <col min="6141" max="6141" width="14" style="35" customWidth="1"/>
    <col min="6142" max="6142" width="22.42578125" style="35" customWidth="1"/>
    <col min="6143" max="6280" width="80.7109375" style="35" customWidth="1"/>
    <col min="6281" max="6384" width="8.85546875" style="35"/>
    <col min="6385" max="6385" width="1.7109375" style="35" customWidth="1"/>
    <col min="6386" max="6386" width="11.28515625" style="35" customWidth="1"/>
    <col min="6387" max="6387" width="7.42578125" style="35" customWidth="1"/>
    <col min="6388" max="6389" width="7.28515625" style="35" customWidth="1"/>
    <col min="6390" max="6390" width="8.140625" style="35" customWidth="1"/>
    <col min="6391" max="6391" width="7.42578125" style="35" customWidth="1"/>
    <col min="6392" max="6392" width="7.28515625" style="35" customWidth="1"/>
    <col min="6393" max="6393" width="6.7109375" style="35" customWidth="1"/>
    <col min="6394" max="6394" width="7.28515625" style="35" customWidth="1"/>
    <col min="6395" max="6395" width="8.7109375" style="35" customWidth="1"/>
    <col min="6396" max="6396" width="8.85546875" style="35"/>
    <col min="6397" max="6397" width="14" style="35" customWidth="1"/>
    <col min="6398" max="6398" width="22.42578125" style="35" customWidth="1"/>
    <col min="6399" max="6536" width="80.7109375" style="35" customWidth="1"/>
    <col min="6537" max="6640" width="8.85546875" style="35"/>
    <col min="6641" max="6641" width="1.7109375" style="35" customWidth="1"/>
    <col min="6642" max="6642" width="11.28515625" style="35" customWidth="1"/>
    <col min="6643" max="6643" width="7.42578125" style="35" customWidth="1"/>
    <col min="6644" max="6645" width="7.28515625" style="35" customWidth="1"/>
    <col min="6646" max="6646" width="8.140625" style="35" customWidth="1"/>
    <col min="6647" max="6647" width="7.42578125" style="35" customWidth="1"/>
    <col min="6648" max="6648" width="7.28515625" style="35" customWidth="1"/>
    <col min="6649" max="6649" width="6.7109375" style="35" customWidth="1"/>
    <col min="6650" max="6650" width="7.28515625" style="35" customWidth="1"/>
    <col min="6651" max="6651" width="8.7109375" style="35" customWidth="1"/>
    <col min="6652" max="6652" width="8.85546875" style="35"/>
    <col min="6653" max="6653" width="14" style="35" customWidth="1"/>
    <col min="6654" max="6654" width="22.42578125" style="35" customWidth="1"/>
    <col min="6655" max="6792" width="80.7109375" style="35" customWidth="1"/>
    <col min="6793" max="6896" width="8.85546875" style="35"/>
    <col min="6897" max="6897" width="1.7109375" style="35" customWidth="1"/>
    <col min="6898" max="6898" width="11.28515625" style="35" customWidth="1"/>
    <col min="6899" max="6899" width="7.42578125" style="35" customWidth="1"/>
    <col min="6900" max="6901" width="7.28515625" style="35" customWidth="1"/>
    <col min="6902" max="6902" width="8.140625" style="35" customWidth="1"/>
    <col min="6903" max="6903" width="7.42578125" style="35" customWidth="1"/>
    <col min="6904" max="6904" width="7.28515625" style="35" customWidth="1"/>
    <col min="6905" max="6905" width="6.7109375" style="35" customWidth="1"/>
    <col min="6906" max="6906" width="7.28515625" style="35" customWidth="1"/>
    <col min="6907" max="6907" width="8.7109375" style="35" customWidth="1"/>
    <col min="6908" max="6908" width="8.85546875" style="35"/>
    <col min="6909" max="6909" width="14" style="35" customWidth="1"/>
    <col min="6910" max="6910" width="22.42578125" style="35" customWidth="1"/>
    <col min="6911" max="7048" width="80.7109375" style="35" customWidth="1"/>
    <col min="7049" max="7152" width="8.85546875" style="35"/>
    <col min="7153" max="7153" width="1.7109375" style="35" customWidth="1"/>
    <col min="7154" max="7154" width="11.28515625" style="35" customWidth="1"/>
    <col min="7155" max="7155" width="7.42578125" style="35" customWidth="1"/>
    <col min="7156" max="7157" width="7.28515625" style="35" customWidth="1"/>
    <col min="7158" max="7158" width="8.140625" style="35" customWidth="1"/>
    <col min="7159" max="7159" width="7.42578125" style="35" customWidth="1"/>
    <col min="7160" max="7160" width="7.28515625" style="35" customWidth="1"/>
    <col min="7161" max="7161" width="6.7109375" style="35" customWidth="1"/>
    <col min="7162" max="7162" width="7.28515625" style="35" customWidth="1"/>
    <col min="7163" max="7163" width="8.7109375" style="35" customWidth="1"/>
    <col min="7164" max="7164" width="8.85546875" style="35"/>
    <col min="7165" max="7165" width="14" style="35" customWidth="1"/>
    <col min="7166" max="7166" width="22.42578125" style="35" customWidth="1"/>
    <col min="7167" max="7304" width="80.7109375" style="35" customWidth="1"/>
    <col min="7305" max="7408" width="8.85546875" style="35"/>
    <col min="7409" max="7409" width="1.7109375" style="35" customWidth="1"/>
    <col min="7410" max="7410" width="11.28515625" style="35" customWidth="1"/>
    <col min="7411" max="7411" width="7.42578125" style="35" customWidth="1"/>
    <col min="7412" max="7413" width="7.28515625" style="35" customWidth="1"/>
    <col min="7414" max="7414" width="8.140625" style="35" customWidth="1"/>
    <col min="7415" max="7415" width="7.42578125" style="35" customWidth="1"/>
    <col min="7416" max="7416" width="7.28515625" style="35" customWidth="1"/>
    <col min="7417" max="7417" width="6.7109375" style="35" customWidth="1"/>
    <col min="7418" max="7418" width="7.28515625" style="35" customWidth="1"/>
    <col min="7419" max="7419" width="8.7109375" style="35" customWidth="1"/>
    <col min="7420" max="7420" width="8.85546875" style="35"/>
    <col min="7421" max="7421" width="14" style="35" customWidth="1"/>
    <col min="7422" max="7422" width="22.42578125" style="35" customWidth="1"/>
    <col min="7423" max="7560" width="80.7109375" style="35" customWidth="1"/>
    <col min="7561" max="7664" width="8.85546875" style="35"/>
    <col min="7665" max="7665" width="1.7109375" style="35" customWidth="1"/>
    <col min="7666" max="7666" width="11.28515625" style="35" customWidth="1"/>
    <col min="7667" max="7667" width="7.42578125" style="35" customWidth="1"/>
    <col min="7668" max="7669" width="7.28515625" style="35" customWidth="1"/>
    <col min="7670" max="7670" width="8.140625" style="35" customWidth="1"/>
    <col min="7671" max="7671" width="7.42578125" style="35" customWidth="1"/>
    <col min="7672" max="7672" width="7.28515625" style="35" customWidth="1"/>
    <col min="7673" max="7673" width="6.7109375" style="35" customWidth="1"/>
    <col min="7674" max="7674" width="7.28515625" style="35" customWidth="1"/>
    <col min="7675" max="7675" width="8.7109375" style="35" customWidth="1"/>
    <col min="7676" max="7676" width="8.85546875" style="35"/>
    <col min="7677" max="7677" width="14" style="35" customWidth="1"/>
    <col min="7678" max="7678" width="22.42578125" style="35" customWidth="1"/>
    <col min="7679" max="7816" width="80.7109375" style="35" customWidth="1"/>
    <col min="7817" max="7920" width="8.85546875" style="35"/>
    <col min="7921" max="7921" width="1.7109375" style="35" customWidth="1"/>
    <col min="7922" max="7922" width="11.28515625" style="35" customWidth="1"/>
    <col min="7923" max="7923" width="7.42578125" style="35" customWidth="1"/>
    <col min="7924" max="7925" width="7.28515625" style="35" customWidth="1"/>
    <col min="7926" max="7926" width="8.140625" style="35" customWidth="1"/>
    <col min="7927" max="7927" width="7.42578125" style="35" customWidth="1"/>
    <col min="7928" max="7928" width="7.28515625" style="35" customWidth="1"/>
    <col min="7929" max="7929" width="6.7109375" style="35" customWidth="1"/>
    <col min="7930" max="7930" width="7.28515625" style="35" customWidth="1"/>
    <col min="7931" max="7931" width="8.7109375" style="35" customWidth="1"/>
    <col min="7932" max="7932" width="8.85546875" style="35"/>
    <col min="7933" max="7933" width="14" style="35" customWidth="1"/>
    <col min="7934" max="7934" width="22.42578125" style="35" customWidth="1"/>
    <col min="7935" max="8072" width="80.7109375" style="35" customWidth="1"/>
    <col min="8073" max="8176" width="8.85546875" style="35"/>
    <col min="8177" max="8177" width="1.7109375" style="35" customWidth="1"/>
    <col min="8178" max="8178" width="11.28515625" style="35" customWidth="1"/>
    <col min="8179" max="8179" width="7.42578125" style="35" customWidth="1"/>
    <col min="8180" max="8181" width="7.28515625" style="35" customWidth="1"/>
    <col min="8182" max="8182" width="8.140625" style="35" customWidth="1"/>
    <col min="8183" max="8183" width="7.42578125" style="35" customWidth="1"/>
    <col min="8184" max="8184" width="7.28515625" style="35" customWidth="1"/>
    <col min="8185" max="8185" width="6.7109375" style="35" customWidth="1"/>
    <col min="8186" max="8186" width="7.28515625" style="35" customWidth="1"/>
    <col min="8187" max="8187" width="8.7109375" style="35" customWidth="1"/>
    <col min="8188" max="8188" width="8.85546875" style="35"/>
    <col min="8189" max="8189" width="14" style="35" customWidth="1"/>
    <col min="8190" max="8190" width="22.42578125" style="35" customWidth="1"/>
    <col min="8191" max="8328" width="80.7109375" style="35" customWidth="1"/>
    <col min="8329" max="8432" width="8.85546875" style="35"/>
    <col min="8433" max="8433" width="1.7109375" style="35" customWidth="1"/>
    <col min="8434" max="8434" width="11.28515625" style="35" customWidth="1"/>
    <col min="8435" max="8435" width="7.42578125" style="35" customWidth="1"/>
    <col min="8436" max="8437" width="7.28515625" style="35" customWidth="1"/>
    <col min="8438" max="8438" width="8.140625" style="35" customWidth="1"/>
    <col min="8439" max="8439" width="7.42578125" style="35" customWidth="1"/>
    <col min="8440" max="8440" width="7.28515625" style="35" customWidth="1"/>
    <col min="8441" max="8441" width="6.7109375" style="35" customWidth="1"/>
    <col min="8442" max="8442" width="7.28515625" style="35" customWidth="1"/>
    <col min="8443" max="8443" width="8.7109375" style="35" customWidth="1"/>
    <col min="8444" max="8444" width="8.85546875" style="35"/>
    <col min="8445" max="8445" width="14" style="35" customWidth="1"/>
    <col min="8446" max="8446" width="22.42578125" style="35" customWidth="1"/>
    <col min="8447" max="8584" width="80.7109375" style="35" customWidth="1"/>
    <col min="8585" max="8688" width="8.85546875" style="35"/>
    <col min="8689" max="8689" width="1.7109375" style="35" customWidth="1"/>
    <col min="8690" max="8690" width="11.28515625" style="35" customWidth="1"/>
    <col min="8691" max="8691" width="7.42578125" style="35" customWidth="1"/>
    <col min="8692" max="8693" width="7.28515625" style="35" customWidth="1"/>
    <col min="8694" max="8694" width="8.140625" style="35" customWidth="1"/>
    <col min="8695" max="8695" width="7.42578125" style="35" customWidth="1"/>
    <col min="8696" max="8696" width="7.28515625" style="35" customWidth="1"/>
    <col min="8697" max="8697" width="6.7109375" style="35" customWidth="1"/>
    <col min="8698" max="8698" width="7.28515625" style="35" customWidth="1"/>
    <col min="8699" max="8699" width="8.7109375" style="35" customWidth="1"/>
    <col min="8700" max="8700" width="8.85546875" style="35"/>
    <col min="8701" max="8701" width="14" style="35" customWidth="1"/>
    <col min="8702" max="8702" width="22.42578125" style="35" customWidth="1"/>
    <col min="8703" max="8840" width="80.7109375" style="35" customWidth="1"/>
    <col min="8841" max="8944" width="8.85546875" style="35"/>
    <col min="8945" max="8945" width="1.7109375" style="35" customWidth="1"/>
    <col min="8946" max="8946" width="11.28515625" style="35" customWidth="1"/>
    <col min="8947" max="8947" width="7.42578125" style="35" customWidth="1"/>
    <col min="8948" max="8949" width="7.28515625" style="35" customWidth="1"/>
    <col min="8950" max="8950" width="8.140625" style="35" customWidth="1"/>
    <col min="8951" max="8951" width="7.42578125" style="35" customWidth="1"/>
    <col min="8952" max="8952" width="7.28515625" style="35" customWidth="1"/>
    <col min="8953" max="8953" width="6.7109375" style="35" customWidth="1"/>
    <col min="8954" max="8954" width="7.28515625" style="35" customWidth="1"/>
    <col min="8955" max="8955" width="8.7109375" style="35" customWidth="1"/>
    <col min="8956" max="8956" width="8.85546875" style="35"/>
    <col min="8957" max="8957" width="14" style="35" customWidth="1"/>
    <col min="8958" max="8958" width="22.42578125" style="35" customWidth="1"/>
    <col min="8959" max="9096" width="80.7109375" style="35" customWidth="1"/>
    <col min="9097" max="9200" width="8.85546875" style="35"/>
    <col min="9201" max="9201" width="1.7109375" style="35" customWidth="1"/>
    <col min="9202" max="9202" width="11.28515625" style="35" customWidth="1"/>
    <col min="9203" max="9203" width="7.42578125" style="35" customWidth="1"/>
    <col min="9204" max="9205" width="7.28515625" style="35" customWidth="1"/>
    <col min="9206" max="9206" width="8.140625" style="35" customWidth="1"/>
    <col min="9207" max="9207" width="7.42578125" style="35" customWidth="1"/>
    <col min="9208" max="9208" width="7.28515625" style="35" customWidth="1"/>
    <col min="9209" max="9209" width="6.7109375" style="35" customWidth="1"/>
    <col min="9210" max="9210" width="7.28515625" style="35" customWidth="1"/>
    <col min="9211" max="9211" width="8.7109375" style="35" customWidth="1"/>
    <col min="9212" max="9212" width="8.85546875" style="35"/>
    <col min="9213" max="9213" width="14" style="35" customWidth="1"/>
    <col min="9214" max="9214" width="22.42578125" style="35" customWidth="1"/>
    <col min="9215" max="9352" width="80.7109375" style="35" customWidth="1"/>
    <col min="9353" max="9456" width="8.85546875" style="35"/>
    <col min="9457" max="9457" width="1.7109375" style="35" customWidth="1"/>
    <col min="9458" max="9458" width="11.28515625" style="35" customWidth="1"/>
    <col min="9459" max="9459" width="7.42578125" style="35" customWidth="1"/>
    <col min="9460" max="9461" width="7.28515625" style="35" customWidth="1"/>
    <col min="9462" max="9462" width="8.140625" style="35" customWidth="1"/>
    <col min="9463" max="9463" width="7.42578125" style="35" customWidth="1"/>
    <col min="9464" max="9464" width="7.28515625" style="35" customWidth="1"/>
    <col min="9465" max="9465" width="6.7109375" style="35" customWidth="1"/>
    <col min="9466" max="9466" width="7.28515625" style="35" customWidth="1"/>
    <col min="9467" max="9467" width="8.7109375" style="35" customWidth="1"/>
    <col min="9468" max="9468" width="8.85546875" style="35"/>
    <col min="9469" max="9469" width="14" style="35" customWidth="1"/>
    <col min="9470" max="9470" width="22.42578125" style="35" customWidth="1"/>
    <col min="9471" max="9608" width="80.7109375" style="35" customWidth="1"/>
    <col min="9609" max="9712" width="8.85546875" style="35"/>
    <col min="9713" max="9713" width="1.7109375" style="35" customWidth="1"/>
    <col min="9714" max="9714" width="11.28515625" style="35" customWidth="1"/>
    <col min="9715" max="9715" width="7.42578125" style="35" customWidth="1"/>
    <col min="9716" max="9717" width="7.28515625" style="35" customWidth="1"/>
    <col min="9718" max="9718" width="8.140625" style="35" customWidth="1"/>
    <col min="9719" max="9719" width="7.42578125" style="35" customWidth="1"/>
    <col min="9720" max="9720" width="7.28515625" style="35" customWidth="1"/>
    <col min="9721" max="9721" width="6.7109375" style="35" customWidth="1"/>
    <col min="9722" max="9722" width="7.28515625" style="35" customWidth="1"/>
    <col min="9723" max="9723" width="8.7109375" style="35" customWidth="1"/>
    <col min="9724" max="9724" width="8.85546875" style="35"/>
    <col min="9725" max="9725" width="14" style="35" customWidth="1"/>
    <col min="9726" max="9726" width="22.42578125" style="35" customWidth="1"/>
    <col min="9727" max="9864" width="80.7109375" style="35" customWidth="1"/>
    <col min="9865" max="9968" width="8.85546875" style="35"/>
    <col min="9969" max="9969" width="1.7109375" style="35" customWidth="1"/>
    <col min="9970" max="9970" width="11.28515625" style="35" customWidth="1"/>
    <col min="9971" max="9971" width="7.42578125" style="35" customWidth="1"/>
    <col min="9972" max="9973" width="7.28515625" style="35" customWidth="1"/>
    <col min="9974" max="9974" width="8.140625" style="35" customWidth="1"/>
    <col min="9975" max="9975" width="7.42578125" style="35" customWidth="1"/>
    <col min="9976" max="9976" width="7.28515625" style="35" customWidth="1"/>
    <col min="9977" max="9977" width="6.7109375" style="35" customWidth="1"/>
    <col min="9978" max="9978" width="7.28515625" style="35" customWidth="1"/>
    <col min="9979" max="9979" width="8.7109375" style="35" customWidth="1"/>
    <col min="9980" max="9980" width="8.85546875" style="35"/>
    <col min="9981" max="9981" width="14" style="35" customWidth="1"/>
    <col min="9982" max="9982" width="22.42578125" style="35" customWidth="1"/>
    <col min="9983" max="10120" width="80.7109375" style="35" customWidth="1"/>
    <col min="10121" max="10224" width="8.85546875" style="35"/>
    <col min="10225" max="10225" width="1.7109375" style="35" customWidth="1"/>
    <col min="10226" max="10226" width="11.28515625" style="35" customWidth="1"/>
    <col min="10227" max="10227" width="7.42578125" style="35" customWidth="1"/>
    <col min="10228" max="10229" width="7.28515625" style="35" customWidth="1"/>
    <col min="10230" max="10230" width="8.140625" style="35" customWidth="1"/>
    <col min="10231" max="10231" width="7.42578125" style="35" customWidth="1"/>
    <col min="10232" max="10232" width="7.28515625" style="35" customWidth="1"/>
    <col min="10233" max="10233" width="6.7109375" style="35" customWidth="1"/>
    <col min="10234" max="10234" width="7.28515625" style="35" customWidth="1"/>
    <col min="10235" max="10235" width="8.7109375" style="35" customWidth="1"/>
    <col min="10236" max="10236" width="8.85546875" style="35"/>
    <col min="10237" max="10237" width="14" style="35" customWidth="1"/>
    <col min="10238" max="10238" width="22.42578125" style="35" customWidth="1"/>
    <col min="10239" max="10376" width="80.7109375" style="35" customWidth="1"/>
    <col min="10377" max="10480" width="8.85546875" style="35"/>
    <col min="10481" max="10481" width="1.7109375" style="35" customWidth="1"/>
    <col min="10482" max="10482" width="11.28515625" style="35" customWidth="1"/>
    <col min="10483" max="10483" width="7.42578125" style="35" customWidth="1"/>
    <col min="10484" max="10485" width="7.28515625" style="35" customWidth="1"/>
    <col min="10486" max="10486" width="8.140625" style="35" customWidth="1"/>
    <col min="10487" max="10487" width="7.42578125" style="35" customWidth="1"/>
    <col min="10488" max="10488" width="7.28515625" style="35" customWidth="1"/>
    <col min="10489" max="10489" width="6.7109375" style="35" customWidth="1"/>
    <col min="10490" max="10490" width="7.28515625" style="35" customWidth="1"/>
    <col min="10491" max="10491" width="8.7109375" style="35" customWidth="1"/>
    <col min="10492" max="10492" width="8.85546875" style="35"/>
    <col min="10493" max="10493" width="14" style="35" customWidth="1"/>
    <col min="10494" max="10494" width="22.42578125" style="35" customWidth="1"/>
    <col min="10495" max="10632" width="80.7109375" style="35" customWidth="1"/>
    <col min="10633" max="10736" width="8.85546875" style="35"/>
    <col min="10737" max="10737" width="1.7109375" style="35" customWidth="1"/>
    <col min="10738" max="10738" width="11.28515625" style="35" customWidth="1"/>
    <col min="10739" max="10739" width="7.42578125" style="35" customWidth="1"/>
    <col min="10740" max="10741" width="7.28515625" style="35" customWidth="1"/>
    <col min="10742" max="10742" width="8.140625" style="35" customWidth="1"/>
    <col min="10743" max="10743" width="7.42578125" style="35" customWidth="1"/>
    <col min="10744" max="10744" width="7.28515625" style="35" customWidth="1"/>
    <col min="10745" max="10745" width="6.7109375" style="35" customWidth="1"/>
    <col min="10746" max="10746" width="7.28515625" style="35" customWidth="1"/>
    <col min="10747" max="10747" width="8.7109375" style="35" customWidth="1"/>
    <col min="10748" max="10748" width="8.85546875" style="35"/>
    <col min="10749" max="10749" width="14" style="35" customWidth="1"/>
    <col min="10750" max="10750" width="22.42578125" style="35" customWidth="1"/>
    <col min="10751" max="10888" width="80.7109375" style="35" customWidth="1"/>
    <col min="10889" max="10992" width="8.85546875" style="35"/>
    <col min="10993" max="10993" width="1.7109375" style="35" customWidth="1"/>
    <col min="10994" max="10994" width="11.28515625" style="35" customWidth="1"/>
    <col min="10995" max="10995" width="7.42578125" style="35" customWidth="1"/>
    <col min="10996" max="10997" width="7.28515625" style="35" customWidth="1"/>
    <col min="10998" max="10998" width="8.140625" style="35" customWidth="1"/>
    <col min="10999" max="10999" width="7.42578125" style="35" customWidth="1"/>
    <col min="11000" max="11000" width="7.28515625" style="35" customWidth="1"/>
    <col min="11001" max="11001" width="6.7109375" style="35" customWidth="1"/>
    <col min="11002" max="11002" width="7.28515625" style="35" customWidth="1"/>
    <col min="11003" max="11003" width="8.7109375" style="35" customWidth="1"/>
    <col min="11004" max="11004" width="8.85546875" style="35"/>
    <col min="11005" max="11005" width="14" style="35" customWidth="1"/>
    <col min="11006" max="11006" width="22.42578125" style="35" customWidth="1"/>
    <col min="11007" max="11144" width="80.7109375" style="35" customWidth="1"/>
    <col min="11145" max="11248" width="8.85546875" style="35"/>
    <col min="11249" max="11249" width="1.7109375" style="35" customWidth="1"/>
    <col min="11250" max="11250" width="11.28515625" style="35" customWidth="1"/>
    <col min="11251" max="11251" width="7.42578125" style="35" customWidth="1"/>
    <col min="11252" max="11253" width="7.28515625" style="35" customWidth="1"/>
    <col min="11254" max="11254" width="8.140625" style="35" customWidth="1"/>
    <col min="11255" max="11255" width="7.42578125" style="35" customWidth="1"/>
    <col min="11256" max="11256" width="7.28515625" style="35" customWidth="1"/>
    <col min="11257" max="11257" width="6.7109375" style="35" customWidth="1"/>
    <col min="11258" max="11258" width="7.28515625" style="35" customWidth="1"/>
    <col min="11259" max="11259" width="8.7109375" style="35" customWidth="1"/>
    <col min="11260" max="11260" width="8.85546875" style="35"/>
    <col min="11261" max="11261" width="14" style="35" customWidth="1"/>
    <col min="11262" max="11262" width="22.42578125" style="35" customWidth="1"/>
    <col min="11263" max="11400" width="80.7109375" style="35" customWidth="1"/>
    <col min="11401" max="11504" width="8.85546875" style="35"/>
    <col min="11505" max="11505" width="1.7109375" style="35" customWidth="1"/>
    <col min="11506" max="11506" width="11.28515625" style="35" customWidth="1"/>
    <col min="11507" max="11507" width="7.42578125" style="35" customWidth="1"/>
    <col min="11508" max="11509" width="7.28515625" style="35" customWidth="1"/>
    <col min="11510" max="11510" width="8.140625" style="35" customWidth="1"/>
    <col min="11511" max="11511" width="7.42578125" style="35" customWidth="1"/>
    <col min="11512" max="11512" width="7.28515625" style="35" customWidth="1"/>
    <col min="11513" max="11513" width="6.7109375" style="35" customWidth="1"/>
    <col min="11514" max="11514" width="7.28515625" style="35" customWidth="1"/>
    <col min="11515" max="11515" width="8.7109375" style="35" customWidth="1"/>
    <col min="11516" max="11516" width="8.85546875" style="35"/>
    <col min="11517" max="11517" width="14" style="35" customWidth="1"/>
    <col min="11518" max="11518" width="22.42578125" style="35" customWidth="1"/>
    <col min="11519" max="11656" width="80.7109375" style="35" customWidth="1"/>
    <col min="11657" max="11760" width="8.85546875" style="35"/>
    <col min="11761" max="11761" width="1.7109375" style="35" customWidth="1"/>
    <col min="11762" max="11762" width="11.28515625" style="35" customWidth="1"/>
    <col min="11763" max="11763" width="7.42578125" style="35" customWidth="1"/>
    <col min="11764" max="11765" width="7.28515625" style="35" customWidth="1"/>
    <col min="11766" max="11766" width="8.140625" style="35" customWidth="1"/>
    <col min="11767" max="11767" width="7.42578125" style="35" customWidth="1"/>
    <col min="11768" max="11768" width="7.28515625" style="35" customWidth="1"/>
    <col min="11769" max="11769" width="6.7109375" style="35" customWidth="1"/>
    <col min="11770" max="11770" width="7.28515625" style="35" customWidth="1"/>
    <col min="11771" max="11771" width="8.7109375" style="35" customWidth="1"/>
    <col min="11772" max="11772" width="8.85546875" style="35"/>
    <col min="11773" max="11773" width="14" style="35" customWidth="1"/>
    <col min="11774" max="11774" width="22.42578125" style="35" customWidth="1"/>
    <col min="11775" max="11912" width="80.7109375" style="35" customWidth="1"/>
    <col min="11913" max="12016" width="8.85546875" style="35"/>
    <col min="12017" max="12017" width="1.7109375" style="35" customWidth="1"/>
    <col min="12018" max="12018" width="11.28515625" style="35" customWidth="1"/>
    <col min="12019" max="12019" width="7.42578125" style="35" customWidth="1"/>
    <col min="12020" max="12021" width="7.28515625" style="35" customWidth="1"/>
    <col min="12022" max="12022" width="8.140625" style="35" customWidth="1"/>
    <col min="12023" max="12023" width="7.42578125" style="35" customWidth="1"/>
    <col min="12024" max="12024" width="7.28515625" style="35" customWidth="1"/>
    <col min="12025" max="12025" width="6.7109375" style="35" customWidth="1"/>
    <col min="12026" max="12026" width="7.28515625" style="35" customWidth="1"/>
    <col min="12027" max="12027" width="8.7109375" style="35" customWidth="1"/>
    <col min="12028" max="12028" width="8.85546875" style="35"/>
    <col min="12029" max="12029" width="14" style="35" customWidth="1"/>
    <col min="12030" max="12030" width="22.42578125" style="35" customWidth="1"/>
    <col min="12031" max="12168" width="80.7109375" style="35" customWidth="1"/>
    <col min="12169" max="12272" width="8.85546875" style="35"/>
    <col min="12273" max="12273" width="1.7109375" style="35" customWidth="1"/>
    <col min="12274" max="12274" width="11.28515625" style="35" customWidth="1"/>
    <col min="12275" max="12275" width="7.42578125" style="35" customWidth="1"/>
    <col min="12276" max="12277" width="7.28515625" style="35" customWidth="1"/>
    <col min="12278" max="12278" width="8.140625" style="35" customWidth="1"/>
    <col min="12279" max="12279" width="7.42578125" style="35" customWidth="1"/>
    <col min="12280" max="12280" width="7.28515625" style="35" customWidth="1"/>
    <col min="12281" max="12281" width="6.7109375" style="35" customWidth="1"/>
    <col min="12282" max="12282" width="7.28515625" style="35" customWidth="1"/>
    <col min="12283" max="12283" width="8.7109375" style="35" customWidth="1"/>
    <col min="12284" max="12284" width="8.85546875" style="35"/>
    <col min="12285" max="12285" width="14" style="35" customWidth="1"/>
    <col min="12286" max="12286" width="22.42578125" style="35" customWidth="1"/>
    <col min="12287" max="12424" width="80.7109375" style="35" customWidth="1"/>
    <col min="12425" max="12528" width="8.85546875" style="35"/>
    <col min="12529" max="12529" width="1.7109375" style="35" customWidth="1"/>
    <col min="12530" max="12530" width="11.28515625" style="35" customWidth="1"/>
    <col min="12531" max="12531" width="7.42578125" style="35" customWidth="1"/>
    <col min="12532" max="12533" width="7.28515625" style="35" customWidth="1"/>
    <col min="12534" max="12534" width="8.140625" style="35" customWidth="1"/>
    <col min="12535" max="12535" width="7.42578125" style="35" customWidth="1"/>
    <col min="12536" max="12536" width="7.28515625" style="35" customWidth="1"/>
    <col min="12537" max="12537" width="6.7109375" style="35" customWidth="1"/>
    <col min="12538" max="12538" width="7.28515625" style="35" customWidth="1"/>
    <col min="12539" max="12539" width="8.7109375" style="35" customWidth="1"/>
    <col min="12540" max="12540" width="8.85546875" style="35"/>
    <col min="12541" max="12541" width="14" style="35" customWidth="1"/>
    <col min="12542" max="12542" width="22.42578125" style="35" customWidth="1"/>
    <col min="12543" max="12680" width="80.7109375" style="35" customWidth="1"/>
    <col min="12681" max="12784" width="8.85546875" style="35"/>
    <col min="12785" max="12785" width="1.7109375" style="35" customWidth="1"/>
    <col min="12786" max="12786" width="11.28515625" style="35" customWidth="1"/>
    <col min="12787" max="12787" width="7.42578125" style="35" customWidth="1"/>
    <col min="12788" max="12789" width="7.28515625" style="35" customWidth="1"/>
    <col min="12790" max="12790" width="8.140625" style="35" customWidth="1"/>
    <col min="12791" max="12791" width="7.42578125" style="35" customWidth="1"/>
    <col min="12792" max="12792" width="7.28515625" style="35" customWidth="1"/>
    <col min="12793" max="12793" width="6.7109375" style="35" customWidth="1"/>
    <col min="12794" max="12794" width="7.28515625" style="35" customWidth="1"/>
    <col min="12795" max="12795" width="8.7109375" style="35" customWidth="1"/>
    <col min="12796" max="12796" width="8.85546875" style="35"/>
    <col min="12797" max="12797" width="14" style="35" customWidth="1"/>
    <col min="12798" max="12798" width="22.42578125" style="35" customWidth="1"/>
    <col min="12799" max="12936" width="80.7109375" style="35" customWidth="1"/>
    <col min="12937" max="13040" width="8.85546875" style="35"/>
    <col min="13041" max="13041" width="1.7109375" style="35" customWidth="1"/>
    <col min="13042" max="13042" width="11.28515625" style="35" customWidth="1"/>
    <col min="13043" max="13043" width="7.42578125" style="35" customWidth="1"/>
    <col min="13044" max="13045" width="7.28515625" style="35" customWidth="1"/>
    <col min="13046" max="13046" width="8.140625" style="35" customWidth="1"/>
    <col min="13047" max="13047" width="7.42578125" style="35" customWidth="1"/>
    <col min="13048" max="13048" width="7.28515625" style="35" customWidth="1"/>
    <col min="13049" max="13049" width="6.7109375" style="35" customWidth="1"/>
    <col min="13050" max="13050" width="7.28515625" style="35" customWidth="1"/>
    <col min="13051" max="13051" width="8.7109375" style="35" customWidth="1"/>
    <col min="13052" max="13052" width="8.85546875" style="35"/>
    <col min="13053" max="13053" width="14" style="35" customWidth="1"/>
    <col min="13054" max="13054" width="22.42578125" style="35" customWidth="1"/>
    <col min="13055" max="13192" width="80.7109375" style="35" customWidth="1"/>
    <col min="13193" max="13296" width="8.85546875" style="35"/>
    <col min="13297" max="13297" width="1.7109375" style="35" customWidth="1"/>
    <col min="13298" max="13298" width="11.28515625" style="35" customWidth="1"/>
    <col min="13299" max="13299" width="7.42578125" style="35" customWidth="1"/>
    <col min="13300" max="13301" width="7.28515625" style="35" customWidth="1"/>
    <col min="13302" max="13302" width="8.140625" style="35" customWidth="1"/>
    <col min="13303" max="13303" width="7.42578125" style="35" customWidth="1"/>
    <col min="13304" max="13304" width="7.28515625" style="35" customWidth="1"/>
    <col min="13305" max="13305" width="6.7109375" style="35" customWidth="1"/>
    <col min="13306" max="13306" width="7.28515625" style="35" customWidth="1"/>
    <col min="13307" max="13307" width="8.7109375" style="35" customWidth="1"/>
    <col min="13308" max="13308" width="8.85546875" style="35"/>
    <col min="13309" max="13309" width="14" style="35" customWidth="1"/>
    <col min="13310" max="13310" width="22.42578125" style="35" customWidth="1"/>
    <col min="13311" max="13448" width="80.7109375" style="35" customWidth="1"/>
    <col min="13449" max="13552" width="8.85546875" style="35"/>
    <col min="13553" max="13553" width="1.7109375" style="35" customWidth="1"/>
    <col min="13554" max="13554" width="11.28515625" style="35" customWidth="1"/>
    <col min="13555" max="13555" width="7.42578125" style="35" customWidth="1"/>
    <col min="13556" max="13557" width="7.28515625" style="35" customWidth="1"/>
    <col min="13558" max="13558" width="8.140625" style="35" customWidth="1"/>
    <col min="13559" max="13559" width="7.42578125" style="35" customWidth="1"/>
    <col min="13560" max="13560" width="7.28515625" style="35" customWidth="1"/>
    <col min="13561" max="13561" width="6.7109375" style="35" customWidth="1"/>
    <col min="13562" max="13562" width="7.28515625" style="35" customWidth="1"/>
    <col min="13563" max="13563" width="8.7109375" style="35" customWidth="1"/>
    <col min="13564" max="13564" width="8.85546875" style="35"/>
    <col min="13565" max="13565" width="14" style="35" customWidth="1"/>
    <col min="13566" max="13566" width="22.42578125" style="35" customWidth="1"/>
    <col min="13567" max="13704" width="80.7109375" style="35" customWidth="1"/>
    <col min="13705" max="13808" width="8.85546875" style="35"/>
    <col min="13809" max="13809" width="1.7109375" style="35" customWidth="1"/>
    <col min="13810" max="13810" width="11.28515625" style="35" customWidth="1"/>
    <col min="13811" max="13811" width="7.42578125" style="35" customWidth="1"/>
    <col min="13812" max="13813" width="7.28515625" style="35" customWidth="1"/>
    <col min="13814" max="13814" width="8.140625" style="35" customWidth="1"/>
    <col min="13815" max="13815" width="7.42578125" style="35" customWidth="1"/>
    <col min="13816" max="13816" width="7.28515625" style="35" customWidth="1"/>
    <col min="13817" max="13817" width="6.7109375" style="35" customWidth="1"/>
    <col min="13818" max="13818" width="7.28515625" style="35" customWidth="1"/>
    <col min="13819" max="13819" width="8.7109375" style="35" customWidth="1"/>
    <col min="13820" max="13820" width="8.85546875" style="35"/>
    <col min="13821" max="13821" width="14" style="35" customWidth="1"/>
    <col min="13822" max="13822" width="22.42578125" style="35" customWidth="1"/>
    <col min="13823" max="13960" width="80.7109375" style="35" customWidth="1"/>
    <col min="13961" max="14064" width="8.85546875" style="35"/>
    <col min="14065" max="14065" width="1.7109375" style="35" customWidth="1"/>
    <col min="14066" max="14066" width="11.28515625" style="35" customWidth="1"/>
    <col min="14067" max="14067" width="7.42578125" style="35" customWidth="1"/>
    <col min="14068" max="14069" width="7.28515625" style="35" customWidth="1"/>
    <col min="14070" max="14070" width="8.140625" style="35" customWidth="1"/>
    <col min="14071" max="14071" width="7.42578125" style="35" customWidth="1"/>
    <col min="14072" max="14072" width="7.28515625" style="35" customWidth="1"/>
    <col min="14073" max="14073" width="6.7109375" style="35" customWidth="1"/>
    <col min="14074" max="14074" width="7.28515625" style="35" customWidth="1"/>
    <col min="14075" max="14075" width="8.7109375" style="35" customWidth="1"/>
    <col min="14076" max="14076" width="8.85546875" style="35"/>
    <col min="14077" max="14077" width="14" style="35" customWidth="1"/>
    <col min="14078" max="14078" width="22.42578125" style="35" customWidth="1"/>
    <col min="14079" max="14216" width="80.7109375" style="35" customWidth="1"/>
    <col min="14217" max="14320" width="8.85546875" style="35"/>
    <col min="14321" max="14321" width="1.7109375" style="35" customWidth="1"/>
    <col min="14322" max="14322" width="11.28515625" style="35" customWidth="1"/>
    <col min="14323" max="14323" width="7.42578125" style="35" customWidth="1"/>
    <col min="14324" max="14325" width="7.28515625" style="35" customWidth="1"/>
    <col min="14326" max="14326" width="8.140625" style="35" customWidth="1"/>
    <col min="14327" max="14327" width="7.42578125" style="35" customWidth="1"/>
    <col min="14328" max="14328" width="7.28515625" style="35" customWidth="1"/>
    <col min="14329" max="14329" width="6.7109375" style="35" customWidth="1"/>
    <col min="14330" max="14330" width="7.28515625" style="35" customWidth="1"/>
    <col min="14331" max="14331" width="8.7109375" style="35" customWidth="1"/>
    <col min="14332" max="14332" width="8.85546875" style="35"/>
    <col min="14333" max="14333" width="14" style="35" customWidth="1"/>
    <col min="14334" max="14334" width="22.42578125" style="35" customWidth="1"/>
    <col min="14335" max="14472" width="80.7109375" style="35" customWidth="1"/>
    <col min="14473" max="14576" width="8.85546875" style="35"/>
    <col min="14577" max="14577" width="1.7109375" style="35" customWidth="1"/>
    <col min="14578" max="14578" width="11.28515625" style="35" customWidth="1"/>
    <col min="14579" max="14579" width="7.42578125" style="35" customWidth="1"/>
    <col min="14580" max="14581" width="7.28515625" style="35" customWidth="1"/>
    <col min="14582" max="14582" width="8.140625" style="35" customWidth="1"/>
    <col min="14583" max="14583" width="7.42578125" style="35" customWidth="1"/>
    <col min="14584" max="14584" width="7.28515625" style="35" customWidth="1"/>
    <col min="14585" max="14585" width="6.7109375" style="35" customWidth="1"/>
    <col min="14586" max="14586" width="7.28515625" style="35" customWidth="1"/>
    <col min="14587" max="14587" width="8.7109375" style="35" customWidth="1"/>
    <col min="14588" max="14588" width="8.85546875" style="35"/>
    <col min="14589" max="14589" width="14" style="35" customWidth="1"/>
    <col min="14590" max="14590" width="22.42578125" style="35" customWidth="1"/>
    <col min="14591" max="14728" width="80.7109375" style="35" customWidth="1"/>
    <col min="14729" max="14832" width="8.85546875" style="35"/>
    <col min="14833" max="14833" width="1.7109375" style="35" customWidth="1"/>
    <col min="14834" max="14834" width="11.28515625" style="35" customWidth="1"/>
    <col min="14835" max="14835" width="7.42578125" style="35" customWidth="1"/>
    <col min="14836" max="14837" width="7.28515625" style="35" customWidth="1"/>
    <col min="14838" max="14838" width="8.140625" style="35" customWidth="1"/>
    <col min="14839" max="14839" width="7.42578125" style="35" customWidth="1"/>
    <col min="14840" max="14840" width="7.28515625" style="35" customWidth="1"/>
    <col min="14841" max="14841" width="6.7109375" style="35" customWidth="1"/>
    <col min="14842" max="14842" width="7.28515625" style="35" customWidth="1"/>
    <col min="14843" max="14843" width="8.7109375" style="35" customWidth="1"/>
    <col min="14844" max="14844" width="8.85546875" style="35"/>
    <col min="14845" max="14845" width="14" style="35" customWidth="1"/>
    <col min="14846" max="14846" width="22.42578125" style="35" customWidth="1"/>
    <col min="14847" max="14984" width="80.7109375" style="35" customWidth="1"/>
    <col min="14985" max="15088" width="8.85546875" style="35"/>
    <col min="15089" max="15089" width="1.7109375" style="35" customWidth="1"/>
    <col min="15090" max="15090" width="11.28515625" style="35" customWidth="1"/>
    <col min="15091" max="15091" width="7.42578125" style="35" customWidth="1"/>
    <col min="15092" max="15093" width="7.28515625" style="35" customWidth="1"/>
    <col min="15094" max="15094" width="8.140625" style="35" customWidth="1"/>
    <col min="15095" max="15095" width="7.42578125" style="35" customWidth="1"/>
    <col min="15096" max="15096" width="7.28515625" style="35" customWidth="1"/>
    <col min="15097" max="15097" width="6.7109375" style="35" customWidth="1"/>
    <col min="15098" max="15098" width="7.28515625" style="35" customWidth="1"/>
    <col min="15099" max="15099" width="8.7109375" style="35" customWidth="1"/>
    <col min="15100" max="15100" width="8.85546875" style="35"/>
    <col min="15101" max="15101" width="14" style="35" customWidth="1"/>
    <col min="15102" max="15102" width="22.42578125" style="35" customWidth="1"/>
    <col min="15103" max="15240" width="80.7109375" style="35" customWidth="1"/>
    <col min="15241" max="15344" width="8.85546875" style="35"/>
    <col min="15345" max="15345" width="1.7109375" style="35" customWidth="1"/>
    <col min="15346" max="15346" width="11.28515625" style="35" customWidth="1"/>
    <col min="15347" max="15347" width="7.42578125" style="35" customWidth="1"/>
    <col min="15348" max="15349" width="7.28515625" style="35" customWidth="1"/>
    <col min="15350" max="15350" width="8.140625" style="35" customWidth="1"/>
    <col min="15351" max="15351" width="7.42578125" style="35" customWidth="1"/>
    <col min="15352" max="15352" width="7.28515625" style="35" customWidth="1"/>
    <col min="15353" max="15353" width="6.7109375" style="35" customWidth="1"/>
    <col min="15354" max="15354" width="7.28515625" style="35" customWidth="1"/>
    <col min="15355" max="15355" width="8.7109375" style="35" customWidth="1"/>
    <col min="15356" max="15356" width="8.85546875" style="35"/>
    <col min="15357" max="15357" width="14" style="35" customWidth="1"/>
    <col min="15358" max="15358" width="22.42578125" style="35" customWidth="1"/>
    <col min="15359" max="15496" width="80.7109375" style="35" customWidth="1"/>
    <col min="15497" max="15600" width="8.85546875" style="35"/>
    <col min="15601" max="15601" width="1.7109375" style="35" customWidth="1"/>
    <col min="15602" max="15602" width="11.28515625" style="35" customWidth="1"/>
    <col min="15603" max="15603" width="7.42578125" style="35" customWidth="1"/>
    <col min="15604" max="15605" width="7.28515625" style="35" customWidth="1"/>
    <col min="15606" max="15606" width="8.140625" style="35" customWidth="1"/>
    <col min="15607" max="15607" width="7.42578125" style="35" customWidth="1"/>
    <col min="15608" max="15608" width="7.28515625" style="35" customWidth="1"/>
    <col min="15609" max="15609" width="6.7109375" style="35" customWidth="1"/>
    <col min="15610" max="15610" width="7.28515625" style="35" customWidth="1"/>
    <col min="15611" max="15611" width="8.7109375" style="35" customWidth="1"/>
    <col min="15612" max="15612" width="8.85546875" style="35"/>
    <col min="15613" max="15613" width="14" style="35" customWidth="1"/>
    <col min="15614" max="15614" width="22.42578125" style="35" customWidth="1"/>
    <col min="15615" max="15752" width="80.7109375" style="35" customWidth="1"/>
    <col min="15753" max="15856" width="8.85546875" style="35"/>
    <col min="15857" max="15857" width="1.7109375" style="35" customWidth="1"/>
    <col min="15858" max="15858" width="11.28515625" style="35" customWidth="1"/>
    <col min="15859" max="15859" width="7.42578125" style="35" customWidth="1"/>
    <col min="15860" max="15861" width="7.28515625" style="35" customWidth="1"/>
    <col min="15862" max="15862" width="8.140625" style="35" customWidth="1"/>
    <col min="15863" max="15863" width="7.42578125" style="35" customWidth="1"/>
    <col min="15864" max="15864" width="7.28515625" style="35" customWidth="1"/>
    <col min="15865" max="15865" width="6.7109375" style="35" customWidth="1"/>
    <col min="15866" max="15866" width="7.28515625" style="35" customWidth="1"/>
    <col min="15867" max="15867" width="8.7109375" style="35" customWidth="1"/>
    <col min="15868" max="15868" width="8.85546875" style="35"/>
    <col min="15869" max="15869" width="14" style="35" customWidth="1"/>
    <col min="15870" max="15870" width="22.42578125" style="35" customWidth="1"/>
    <col min="15871" max="16008" width="80.7109375" style="35" customWidth="1"/>
    <col min="16009" max="16112" width="8.85546875" style="35"/>
    <col min="16113" max="16113" width="1.7109375" style="35" customWidth="1"/>
    <col min="16114" max="16114" width="11.28515625" style="35" customWidth="1"/>
    <col min="16115" max="16115" width="7.42578125" style="35" customWidth="1"/>
    <col min="16116" max="16117" width="7.28515625" style="35" customWidth="1"/>
    <col min="16118" max="16118" width="8.140625" style="35" customWidth="1"/>
    <col min="16119" max="16119" width="7.42578125" style="35" customWidth="1"/>
    <col min="16120" max="16120" width="7.28515625" style="35" customWidth="1"/>
    <col min="16121" max="16121" width="6.7109375" style="35" customWidth="1"/>
    <col min="16122" max="16122" width="7.28515625" style="35" customWidth="1"/>
    <col min="16123" max="16123" width="8.7109375" style="35" customWidth="1"/>
    <col min="16124" max="16124" width="8.85546875" style="35"/>
    <col min="16125" max="16125" width="14" style="35" customWidth="1"/>
    <col min="16126" max="16126" width="22.42578125" style="35" customWidth="1"/>
    <col min="16127" max="16264" width="80.7109375" style="35" customWidth="1"/>
    <col min="16265" max="16382" width="8.85546875" style="35"/>
    <col min="16383" max="16384" width="9.140625" style="35" customWidth="1"/>
  </cols>
  <sheetData>
    <row r="1" spans="1:14" ht="39.950000000000003" customHeight="1"/>
    <row r="2" spans="1:14" s="9" customFormat="1" ht="20.85" customHeight="1">
      <c r="B2" s="987" t="s">
        <v>1566</v>
      </c>
      <c r="C2" s="987"/>
      <c r="D2" s="987"/>
      <c r="E2" s="987"/>
      <c r="F2" s="987"/>
      <c r="G2" s="987"/>
      <c r="H2" s="987"/>
      <c r="I2" s="987"/>
      <c r="J2" s="987"/>
      <c r="K2" s="987"/>
      <c r="L2" s="987"/>
      <c r="M2" s="987"/>
      <c r="N2" s="987"/>
    </row>
    <row r="3" spans="1:14" ht="14.25" customHeight="1">
      <c r="A3" s="34"/>
      <c r="B3" s="1004" t="s">
        <v>1439</v>
      </c>
      <c r="C3" s="1131" t="s">
        <v>1440</v>
      </c>
      <c r="D3" s="1134"/>
      <c r="E3" s="1134"/>
      <c r="F3" s="1134"/>
      <c r="G3" s="1134"/>
      <c r="H3" s="1134"/>
      <c r="I3" s="1134"/>
      <c r="J3" s="1134"/>
      <c r="K3" s="1134"/>
      <c r="L3" s="1134"/>
      <c r="M3" s="964" t="s">
        <v>1441</v>
      </c>
      <c r="N3" s="1135" t="s">
        <v>1558</v>
      </c>
    </row>
    <row r="4" spans="1:14" ht="25.5">
      <c r="B4" s="1005"/>
      <c r="C4" s="1132"/>
      <c r="D4" s="134" t="s">
        <v>355</v>
      </c>
      <c r="E4" s="134" t="s">
        <v>356</v>
      </c>
      <c r="F4" s="134" t="s">
        <v>1559</v>
      </c>
      <c r="G4" s="134" t="s">
        <v>1560</v>
      </c>
      <c r="H4" s="134" t="s">
        <v>1561</v>
      </c>
      <c r="I4" s="134" t="s">
        <v>1562</v>
      </c>
      <c r="J4" s="134" t="s">
        <v>1563</v>
      </c>
      <c r="K4" s="134" t="s">
        <v>1564</v>
      </c>
      <c r="L4" s="134" t="s">
        <v>1565</v>
      </c>
      <c r="M4" s="965"/>
      <c r="N4" s="1136"/>
    </row>
    <row r="5" spans="1:14" ht="14.25" customHeight="1">
      <c r="B5" s="1006"/>
      <c r="C5" s="1133"/>
      <c r="D5" s="608" t="s">
        <v>1424</v>
      </c>
      <c r="E5" s="608" t="s">
        <v>1425</v>
      </c>
      <c r="F5" s="608" t="s">
        <v>1424</v>
      </c>
      <c r="G5" s="608" t="s">
        <v>1426</v>
      </c>
      <c r="H5" s="608" t="s">
        <v>1426</v>
      </c>
      <c r="I5" s="608" t="s">
        <v>357</v>
      </c>
      <c r="J5" s="608" t="s">
        <v>357</v>
      </c>
      <c r="K5" s="608" t="s">
        <v>1427</v>
      </c>
      <c r="L5" s="608" t="s">
        <v>1428</v>
      </c>
      <c r="M5" s="966"/>
      <c r="N5" s="616">
        <f>'DISCOUNT CARD'!J22</f>
        <v>0</v>
      </c>
    </row>
    <row r="6" spans="1:14" s="9" customFormat="1" ht="14.25" customHeight="1" thickBot="1">
      <c r="A6" s="36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s="9" customFormat="1" ht="14.25" customHeight="1">
      <c r="A7" s="36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</row>
    <row r="8" spans="1:14" s="9" customFormat="1" ht="14.25" customHeight="1">
      <c r="A8" s="36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8"/>
    </row>
    <row r="9" spans="1:14" ht="14.25" customHeight="1">
      <c r="B9" s="74" t="s">
        <v>2362</v>
      </c>
      <c r="C9" s="135" t="s">
        <v>1009</v>
      </c>
      <c r="D9" s="136">
        <v>12</v>
      </c>
      <c r="E9" s="136">
        <v>16</v>
      </c>
      <c r="F9" s="136">
        <f>(E9-D9)/2</f>
        <v>2</v>
      </c>
      <c r="G9" s="136">
        <v>7</v>
      </c>
      <c r="H9" s="136">
        <v>22</v>
      </c>
      <c r="I9" s="137">
        <v>6</v>
      </c>
      <c r="J9" s="137">
        <v>2.5</v>
      </c>
      <c r="K9" s="137"/>
      <c r="L9" s="137">
        <v>3.75</v>
      </c>
      <c r="M9" s="465" t="s">
        <v>1438</v>
      </c>
      <c r="N9" s="466" t="s">
        <v>1438</v>
      </c>
    </row>
    <row r="10" spans="1:14" ht="14.25" customHeight="1">
      <c r="B10" s="74"/>
      <c r="C10" s="135" t="s">
        <v>1010</v>
      </c>
      <c r="D10" s="136">
        <v>13</v>
      </c>
      <c r="E10" s="136">
        <v>16</v>
      </c>
      <c r="F10" s="136">
        <f t="shared" ref="F10:F19" si="0">(E10-D10)/2</f>
        <v>1.5</v>
      </c>
      <c r="G10" s="136">
        <v>7</v>
      </c>
      <c r="H10" s="136">
        <v>22</v>
      </c>
      <c r="I10" s="137">
        <v>6</v>
      </c>
      <c r="J10" s="137">
        <v>2.5</v>
      </c>
      <c r="K10" s="137"/>
      <c r="L10" s="137">
        <v>3.75</v>
      </c>
      <c r="M10" s="465" t="s">
        <v>1438</v>
      </c>
      <c r="N10" s="466" t="s">
        <v>1438</v>
      </c>
    </row>
    <row r="11" spans="1:14" ht="14.25" customHeight="1">
      <c r="B11" s="74"/>
      <c r="C11" s="135" t="s">
        <v>1011</v>
      </c>
      <c r="D11" s="136">
        <v>16</v>
      </c>
      <c r="E11" s="136">
        <v>20</v>
      </c>
      <c r="F11" s="136">
        <f t="shared" si="0"/>
        <v>2</v>
      </c>
      <c r="G11" s="136">
        <v>7</v>
      </c>
      <c r="H11" s="136">
        <v>22</v>
      </c>
      <c r="I11" s="137">
        <v>7</v>
      </c>
      <c r="J11" s="137">
        <v>4</v>
      </c>
      <c r="K11" s="137"/>
      <c r="L11" s="137">
        <v>5</v>
      </c>
      <c r="M11" s="465" t="s">
        <v>1438</v>
      </c>
      <c r="N11" s="466" t="s">
        <v>1438</v>
      </c>
    </row>
    <row r="12" spans="1:14" ht="14.25" customHeight="1">
      <c r="B12" s="74"/>
      <c r="C12" s="135" t="s">
        <v>1012</v>
      </c>
      <c r="D12" s="136">
        <v>20</v>
      </c>
      <c r="E12" s="136">
        <v>25</v>
      </c>
      <c r="F12" s="136">
        <f t="shared" si="0"/>
        <v>2.5</v>
      </c>
      <c r="G12" s="136">
        <v>7</v>
      </c>
      <c r="H12" s="136">
        <v>22</v>
      </c>
      <c r="I12" s="137">
        <v>7.5</v>
      </c>
      <c r="J12" s="137">
        <v>4.4000000000000004</v>
      </c>
      <c r="K12" s="137"/>
      <c r="L12" s="137">
        <v>7.5</v>
      </c>
      <c r="M12" s="465" t="s">
        <v>1438</v>
      </c>
      <c r="N12" s="466" t="s">
        <v>1438</v>
      </c>
    </row>
    <row r="13" spans="1:14" ht="14.25" customHeight="1">
      <c r="B13" s="74"/>
      <c r="C13" s="135" t="s">
        <v>1013</v>
      </c>
      <c r="D13" s="136">
        <v>26</v>
      </c>
      <c r="E13" s="136">
        <v>32</v>
      </c>
      <c r="F13" s="136">
        <f t="shared" si="0"/>
        <v>3</v>
      </c>
      <c r="G13" s="136">
        <v>5</v>
      </c>
      <c r="H13" s="136">
        <v>16</v>
      </c>
      <c r="I13" s="137">
        <v>9</v>
      </c>
      <c r="J13" s="137">
        <v>5.5</v>
      </c>
      <c r="K13" s="137"/>
      <c r="L13" s="137">
        <v>8.5</v>
      </c>
      <c r="M13" s="465" t="s">
        <v>1438</v>
      </c>
      <c r="N13" s="466" t="s">
        <v>1438</v>
      </c>
    </row>
    <row r="14" spans="1:14" ht="14.25" customHeight="1">
      <c r="B14" s="74"/>
      <c r="C14" s="135" t="s">
        <v>1014</v>
      </c>
      <c r="D14" s="136">
        <v>34</v>
      </c>
      <c r="E14" s="136">
        <v>40</v>
      </c>
      <c r="F14" s="136">
        <f t="shared" si="0"/>
        <v>3</v>
      </c>
      <c r="G14" s="136">
        <v>5</v>
      </c>
      <c r="H14" s="136">
        <v>16</v>
      </c>
      <c r="I14" s="137">
        <v>9</v>
      </c>
      <c r="J14" s="137">
        <v>6</v>
      </c>
      <c r="K14" s="137"/>
      <c r="L14" s="137">
        <v>12</v>
      </c>
      <c r="M14" s="465" t="s">
        <v>1438</v>
      </c>
      <c r="N14" s="466" t="s">
        <v>1438</v>
      </c>
    </row>
    <row r="15" spans="1:14" ht="14.25" customHeight="1">
      <c r="B15" s="74"/>
      <c r="C15" s="135" t="s">
        <v>1015</v>
      </c>
      <c r="D15" s="136">
        <v>42</v>
      </c>
      <c r="E15" s="136">
        <v>50</v>
      </c>
      <c r="F15" s="136">
        <f t="shared" si="0"/>
        <v>4</v>
      </c>
      <c r="G15" s="136">
        <v>5</v>
      </c>
      <c r="H15" s="136">
        <v>16</v>
      </c>
      <c r="I15" s="137">
        <v>9.5</v>
      </c>
      <c r="J15" s="137">
        <v>6</v>
      </c>
      <c r="K15" s="137">
        <v>25</v>
      </c>
      <c r="L15" s="137">
        <v>18</v>
      </c>
      <c r="M15" s="465" t="s">
        <v>1438</v>
      </c>
      <c r="N15" s="466" t="s">
        <v>1438</v>
      </c>
    </row>
    <row r="16" spans="1:14" ht="14.25" customHeight="1">
      <c r="B16" s="74"/>
      <c r="C16" s="135" t="s">
        <v>1016</v>
      </c>
      <c r="D16" s="136">
        <v>43</v>
      </c>
      <c r="E16" s="136">
        <v>50</v>
      </c>
      <c r="F16" s="136">
        <f t="shared" si="0"/>
        <v>3.5</v>
      </c>
      <c r="G16" s="136">
        <v>5</v>
      </c>
      <c r="H16" s="136">
        <v>16</v>
      </c>
      <c r="I16" s="137">
        <v>10</v>
      </c>
      <c r="J16" s="137">
        <v>6</v>
      </c>
      <c r="K16" s="137"/>
      <c r="L16" s="137">
        <v>18</v>
      </c>
      <c r="M16" s="465" t="s">
        <v>1438</v>
      </c>
      <c r="N16" s="466" t="s">
        <v>1438</v>
      </c>
    </row>
    <row r="17" spans="2:14" ht="14.25" customHeight="1">
      <c r="B17" s="74"/>
      <c r="C17" s="135" t="s">
        <v>1017</v>
      </c>
      <c r="D17" s="136">
        <v>55</v>
      </c>
      <c r="E17" s="136">
        <v>63</v>
      </c>
      <c r="F17" s="136">
        <f t="shared" si="0"/>
        <v>4</v>
      </c>
      <c r="G17" s="136">
        <v>5</v>
      </c>
      <c r="H17" s="136">
        <v>16</v>
      </c>
      <c r="I17" s="137">
        <v>10.5</v>
      </c>
      <c r="J17" s="137">
        <v>6.3</v>
      </c>
      <c r="K17" s="137"/>
      <c r="L17" s="137">
        <v>25</v>
      </c>
      <c r="M17" s="465" t="s">
        <v>1438</v>
      </c>
      <c r="N17" s="466" t="s">
        <v>1438</v>
      </c>
    </row>
    <row r="18" spans="2:14" ht="14.25" customHeight="1">
      <c r="B18" s="74"/>
      <c r="C18" s="135" t="s">
        <v>1018</v>
      </c>
      <c r="D18" s="136">
        <v>63</v>
      </c>
      <c r="E18" s="136">
        <v>75</v>
      </c>
      <c r="F18" s="136">
        <f t="shared" si="0"/>
        <v>6</v>
      </c>
      <c r="G18" s="136">
        <v>4</v>
      </c>
      <c r="H18" s="136">
        <v>12.5</v>
      </c>
      <c r="I18" s="137">
        <v>11.5</v>
      </c>
      <c r="J18" s="137">
        <v>7</v>
      </c>
      <c r="K18" s="137"/>
      <c r="L18" s="137">
        <v>35</v>
      </c>
      <c r="M18" s="465" t="s">
        <v>1438</v>
      </c>
      <c r="N18" s="466" t="s">
        <v>1438</v>
      </c>
    </row>
    <row r="19" spans="2:14" ht="14.25" customHeight="1">
      <c r="B19" s="74"/>
      <c r="C19" s="135" t="s">
        <v>1019</v>
      </c>
      <c r="D19" s="136">
        <v>80</v>
      </c>
      <c r="E19" s="136">
        <v>90</v>
      </c>
      <c r="F19" s="136">
        <f t="shared" si="0"/>
        <v>5</v>
      </c>
      <c r="G19" s="136">
        <v>4</v>
      </c>
      <c r="H19" s="136">
        <v>12.5</v>
      </c>
      <c r="I19" s="137">
        <v>13</v>
      </c>
      <c r="J19" s="137">
        <v>7.5</v>
      </c>
      <c r="K19" s="137"/>
      <c r="L19" s="137">
        <v>45</v>
      </c>
      <c r="M19" s="465" t="s">
        <v>1438</v>
      </c>
      <c r="N19" s="466" t="s">
        <v>1438</v>
      </c>
    </row>
    <row r="20" spans="2:14" ht="14.25" customHeight="1">
      <c r="B20" s="74"/>
      <c r="C20" s="135" t="s">
        <v>1020</v>
      </c>
      <c r="D20" s="136">
        <v>100</v>
      </c>
      <c r="E20" s="136">
        <v>110</v>
      </c>
      <c r="F20" s="136">
        <f>(E20-D20)/2</f>
        <v>5</v>
      </c>
      <c r="G20" s="136">
        <v>3</v>
      </c>
      <c r="H20" s="136">
        <v>9.5</v>
      </c>
      <c r="I20" s="137">
        <v>14</v>
      </c>
      <c r="J20" s="137">
        <v>7.5</v>
      </c>
      <c r="K20" s="137"/>
      <c r="L20" s="137">
        <v>55</v>
      </c>
      <c r="M20" s="465" t="s">
        <v>1438</v>
      </c>
      <c r="N20" s="466" t="s">
        <v>1438</v>
      </c>
    </row>
    <row r="21" spans="2:14" ht="14.25" customHeight="1">
      <c r="B21" s="74"/>
      <c r="C21" s="135" t="s">
        <v>1021</v>
      </c>
      <c r="D21" s="136">
        <v>125</v>
      </c>
      <c r="E21" s="136" t="s">
        <v>15</v>
      </c>
      <c r="F21" s="136" t="s">
        <v>15</v>
      </c>
      <c r="G21" s="136">
        <v>3</v>
      </c>
      <c r="H21" s="136">
        <v>9.5</v>
      </c>
      <c r="I21" s="137">
        <v>14</v>
      </c>
      <c r="J21" s="137">
        <v>7.5</v>
      </c>
      <c r="K21" s="137"/>
      <c r="L21" s="137">
        <v>55</v>
      </c>
      <c r="M21" s="465" t="s">
        <v>1438</v>
      </c>
      <c r="N21" s="466" t="s">
        <v>1438</v>
      </c>
    </row>
    <row r="22" spans="2:14" ht="14.25" customHeight="1">
      <c r="B22" s="74"/>
      <c r="C22" s="75"/>
      <c r="D22" s="76"/>
      <c r="E22" s="76"/>
      <c r="F22" s="76"/>
      <c r="G22" s="76"/>
      <c r="H22" s="76"/>
      <c r="I22" s="77"/>
      <c r="J22" s="77"/>
      <c r="K22" s="77"/>
      <c r="L22" s="77"/>
      <c r="M22" s="78"/>
      <c r="N22" s="79"/>
    </row>
    <row r="23" spans="2:14" ht="14.25" customHeight="1" thickBot="1">
      <c r="B23" s="80"/>
      <c r="C23" s="81"/>
      <c r="D23" s="82"/>
      <c r="E23" s="82"/>
      <c r="F23" s="82"/>
      <c r="G23" s="82"/>
      <c r="H23" s="82"/>
      <c r="I23" s="83"/>
      <c r="J23" s="83"/>
      <c r="K23" s="83"/>
      <c r="L23" s="83"/>
      <c r="M23" s="84"/>
      <c r="N23" s="85"/>
    </row>
    <row r="24" spans="2:14" ht="14.25" customHeight="1" thickBot="1">
      <c r="B24" s="77"/>
      <c r="C24" s="75"/>
      <c r="D24" s="76"/>
      <c r="E24" s="76"/>
      <c r="F24" s="76"/>
      <c r="G24" s="76"/>
      <c r="H24" s="76"/>
      <c r="I24" s="77"/>
      <c r="J24" s="77"/>
      <c r="K24" s="77"/>
      <c r="L24" s="77"/>
      <c r="M24" s="78"/>
      <c r="N24" s="837"/>
    </row>
    <row r="25" spans="2:14" ht="14.25" customHeight="1"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3"/>
    </row>
    <row r="26" spans="2:14" ht="14.25" customHeight="1">
      <c r="B26" s="86" t="s">
        <v>2330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</row>
    <row r="27" spans="2:14" ht="14.25" customHeight="1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</row>
    <row r="28" spans="2:14" ht="14.25" customHeight="1">
      <c r="B28" s="838"/>
      <c r="C28" s="135" t="s">
        <v>2331</v>
      </c>
      <c r="D28" s="136">
        <v>42</v>
      </c>
      <c r="E28" s="136">
        <v>50</v>
      </c>
      <c r="F28" s="136"/>
      <c r="G28" s="136">
        <v>5</v>
      </c>
      <c r="H28" s="136">
        <v>15</v>
      </c>
      <c r="I28" s="137"/>
      <c r="J28" s="137"/>
      <c r="K28" s="137">
        <v>25</v>
      </c>
      <c r="L28" s="137">
        <v>20</v>
      </c>
      <c r="M28" s="465" t="s">
        <v>1438</v>
      </c>
      <c r="N28" s="466" t="s">
        <v>1438</v>
      </c>
    </row>
    <row r="29" spans="2:14" ht="14.25" customHeight="1">
      <c r="B29" s="74"/>
      <c r="C29" s="135" t="s">
        <v>2332</v>
      </c>
      <c r="D29" s="136">
        <v>55</v>
      </c>
      <c r="E29" s="136">
        <v>63</v>
      </c>
      <c r="F29" s="136"/>
      <c r="G29" s="136">
        <v>5</v>
      </c>
      <c r="H29" s="136">
        <v>15</v>
      </c>
      <c r="I29" s="137"/>
      <c r="J29" s="137"/>
      <c r="K29" s="137">
        <v>25</v>
      </c>
      <c r="L29" s="137">
        <v>28</v>
      </c>
      <c r="M29" s="465" t="s">
        <v>1438</v>
      </c>
      <c r="N29" s="466" t="s">
        <v>1438</v>
      </c>
    </row>
    <row r="30" spans="2:14" ht="14.25" customHeight="1">
      <c r="B30" s="74"/>
      <c r="C30" s="75"/>
      <c r="D30" s="76"/>
      <c r="E30" s="76"/>
      <c r="F30" s="76"/>
      <c r="G30" s="76"/>
      <c r="H30" s="76"/>
      <c r="I30" s="77"/>
      <c r="J30" s="77"/>
      <c r="K30" s="77"/>
      <c r="L30" s="77"/>
      <c r="M30" s="93"/>
      <c r="N30" s="92"/>
    </row>
    <row r="31" spans="2:14" ht="14.25" customHeight="1">
      <c r="B31" s="74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839"/>
    </row>
    <row r="32" spans="2:14" ht="14.25" customHeight="1" thickBot="1">
      <c r="B32" s="80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0"/>
    </row>
    <row r="33" spans="2:14" ht="14.25" customHeight="1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</row>
    <row r="34" spans="2:14" ht="14.25" customHeight="1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5" spans="2:14" ht="14.25" customHeight="1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</row>
    <row r="36" spans="2:14" ht="14.25" customHeight="1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</row>
    <row r="37" spans="2:14" ht="14.25" customHeight="1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</row>
    <row r="38" spans="2:14" ht="14.25" customHeight="1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</row>
    <row r="39" spans="2:14" ht="14.25" customHeight="1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</row>
    <row r="40" spans="2:14" ht="14.25" customHeight="1"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</row>
    <row r="41" spans="2:14" ht="14.25" customHeight="1">
      <c r="B41" s="1130"/>
      <c r="C41" s="1130"/>
      <c r="D41" s="1130"/>
      <c r="E41" s="1130"/>
      <c r="F41" s="1130"/>
      <c r="G41" s="1130"/>
      <c r="H41" s="1130"/>
      <c r="I41" s="1130"/>
      <c r="J41" s="1130"/>
      <c r="K41" s="1130"/>
      <c r="L41" s="1130"/>
      <c r="M41" s="1130"/>
      <c r="N41" s="1130"/>
    </row>
    <row r="49" spans="8:8" ht="14.25" customHeight="1">
      <c r="H49" s="37"/>
    </row>
  </sheetData>
  <mergeCells count="7">
    <mergeCell ref="B41:N41"/>
    <mergeCell ref="B2:N2"/>
    <mergeCell ref="B3:B5"/>
    <mergeCell ref="C3:C5"/>
    <mergeCell ref="D3:L3"/>
    <mergeCell ref="M3:M5"/>
    <mergeCell ref="N3:N4"/>
  </mergeCells>
  <pageMargins left="0.19685039370078741" right="0.19685039370078741" top="0.19685039370078741" bottom="0.19685039370078741" header="0.19685039370078741" footer="0.19685039370078741"/>
  <pageSetup scale="85" orientation="landscape" r:id="rId1"/>
  <headerFooter scaleWithDoc="0">
    <oddFooter>&amp;L
&amp;"-,Obyčejné"
&amp;"-,Tučné"CLEVELINGS s.r.o.&amp;"-,Obyčejné"
Míškovice 238
768 52 Míškovice
Czech Republic&amp;C&amp;G&amp;R&amp;"-,Obyčejné"
Tel.:  +420 573 033 029
sales@clevelings.cz
www.clevelings.cz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8">
    <tabColor theme="2"/>
  </sheetPr>
  <dimension ref="B1:G40"/>
  <sheetViews>
    <sheetView zoomScaleNormal="100" workbookViewId="0">
      <pane ySplit="6" topLeftCell="A7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252" customWidth="1"/>
    <col min="2" max="2" width="35.7109375" style="252" customWidth="1"/>
    <col min="3" max="3" width="13.28515625" style="252" customWidth="1"/>
    <col min="4" max="4" width="28.42578125" style="252" bestFit="1" customWidth="1"/>
    <col min="5" max="6" width="14.7109375" style="252" customWidth="1"/>
    <col min="7" max="7" width="1" style="252" customWidth="1"/>
    <col min="8" max="16384" width="8.85546875" style="252"/>
  </cols>
  <sheetData>
    <row r="1" spans="2:7" ht="12.75" customHeight="1"/>
    <row r="2" spans="2:7" ht="20.85" customHeight="1">
      <c r="B2" s="1113" t="s">
        <v>1527</v>
      </c>
      <c r="C2" s="1113"/>
      <c r="D2" s="1113"/>
      <c r="E2" s="1113"/>
      <c r="F2" s="1113"/>
    </row>
    <row r="3" spans="2:7" ht="14.25" customHeight="1">
      <c r="B3" s="1004" t="s">
        <v>1439</v>
      </c>
      <c r="C3" s="1007" t="s">
        <v>1440</v>
      </c>
      <c r="D3" s="964" t="s">
        <v>1545</v>
      </c>
      <c r="E3" s="964" t="s">
        <v>1441</v>
      </c>
      <c r="F3" s="967" t="s">
        <v>1467</v>
      </c>
    </row>
    <row r="4" spans="2:7" ht="14.25" customHeight="1">
      <c r="B4" s="1005"/>
      <c r="C4" s="1008"/>
      <c r="D4" s="965"/>
      <c r="E4" s="965"/>
      <c r="F4" s="968"/>
    </row>
    <row r="5" spans="2:7" ht="14.25" customHeight="1">
      <c r="B5" s="1006"/>
      <c r="C5" s="1009"/>
      <c r="D5" s="966"/>
      <c r="E5" s="966"/>
      <c r="F5" s="604">
        <f>'DISCOUNT CARD'!J23</f>
        <v>0</v>
      </c>
    </row>
    <row r="6" spans="2:7" ht="14.25" customHeight="1" thickBot="1"/>
    <row r="7" spans="2:7" ht="14.25" customHeight="1">
      <c r="B7" s="253"/>
      <c r="C7" s="419"/>
      <c r="D7" s="419"/>
      <c r="E7" s="419"/>
      <c r="F7" s="440"/>
    </row>
    <row r="8" spans="2:7" ht="14.25" customHeight="1">
      <c r="B8" s="241"/>
      <c r="C8" s="990" t="s">
        <v>1429</v>
      </c>
      <c r="D8" s="990"/>
      <c r="E8" s="990"/>
      <c r="F8" s="991"/>
      <c r="G8" s="441"/>
    </row>
    <row r="9" spans="2:7" ht="14.25" customHeight="1">
      <c r="B9" s="442" t="s">
        <v>1528</v>
      </c>
      <c r="C9" s="990"/>
      <c r="D9" s="990"/>
      <c r="E9" s="990"/>
      <c r="F9" s="991"/>
      <c r="G9" s="441"/>
    </row>
    <row r="10" spans="2:7" ht="14.25" customHeight="1">
      <c r="B10" s="1137"/>
      <c r="C10" s="443" t="s">
        <v>1419</v>
      </c>
      <c r="D10" s="349" t="s">
        <v>1529</v>
      </c>
      <c r="E10" s="444" t="s">
        <v>1438</v>
      </c>
      <c r="F10" s="445" t="s">
        <v>1438</v>
      </c>
    </row>
    <row r="11" spans="2:7" ht="14.25" customHeight="1">
      <c r="B11" s="1137"/>
      <c r="C11" s="446" t="s">
        <v>1420</v>
      </c>
      <c r="D11" s="447" t="s">
        <v>1530</v>
      </c>
      <c r="E11" s="235" t="s">
        <v>1438</v>
      </c>
      <c r="F11" s="236" t="s">
        <v>1438</v>
      </c>
    </row>
    <row r="12" spans="2:7" ht="14.25" customHeight="1">
      <c r="B12" s="1137"/>
      <c r="C12" s="446" t="s">
        <v>1392</v>
      </c>
      <c r="D12" s="447" t="s">
        <v>1531</v>
      </c>
      <c r="E12" s="235" t="s">
        <v>1438</v>
      </c>
      <c r="F12" s="236" t="s">
        <v>1438</v>
      </c>
    </row>
    <row r="13" spans="2:7" ht="14.25" customHeight="1">
      <c r="B13" s="1137"/>
      <c r="C13" s="446" t="s">
        <v>1393</v>
      </c>
      <c r="D13" s="447" t="s">
        <v>1666</v>
      </c>
      <c r="E13" s="235" t="s">
        <v>1438</v>
      </c>
      <c r="F13" s="236" t="s">
        <v>1438</v>
      </c>
    </row>
    <row r="14" spans="2:7" ht="14.25" customHeight="1">
      <c r="B14" s="1137"/>
      <c r="C14" s="446" t="s">
        <v>1394</v>
      </c>
      <c r="D14" s="447" t="s">
        <v>1667</v>
      </c>
      <c r="E14" s="235" t="s">
        <v>1438</v>
      </c>
      <c r="F14" s="236" t="s">
        <v>1438</v>
      </c>
    </row>
    <row r="15" spans="2:7" ht="14.25" customHeight="1">
      <c r="B15" s="1137"/>
      <c r="C15" s="446" t="s">
        <v>1395</v>
      </c>
      <c r="D15" s="447" t="s">
        <v>1668</v>
      </c>
      <c r="E15" s="235" t="s">
        <v>1438</v>
      </c>
      <c r="F15" s="236" t="s">
        <v>1438</v>
      </c>
    </row>
    <row r="16" spans="2:7" ht="14.25" customHeight="1">
      <c r="B16" s="1137"/>
      <c r="C16" s="446" t="s">
        <v>1396</v>
      </c>
      <c r="D16" s="447" t="s">
        <v>1532</v>
      </c>
      <c r="E16" s="235" t="s">
        <v>1438</v>
      </c>
      <c r="F16" s="236" t="s">
        <v>1438</v>
      </c>
    </row>
    <row r="17" spans="2:6" ht="14.25" customHeight="1">
      <c r="B17" s="1137"/>
      <c r="C17" s="446" t="s">
        <v>1397</v>
      </c>
      <c r="D17" s="447" t="s">
        <v>1533</v>
      </c>
      <c r="E17" s="235" t="s">
        <v>1438</v>
      </c>
      <c r="F17" s="236" t="s">
        <v>1438</v>
      </c>
    </row>
    <row r="18" spans="2:6" ht="14.25" customHeight="1">
      <c r="B18" s="1137"/>
      <c r="C18" s="446" t="s">
        <v>1398</v>
      </c>
      <c r="D18" s="447" t="s">
        <v>445</v>
      </c>
      <c r="E18" s="235" t="s">
        <v>1438</v>
      </c>
      <c r="F18" s="236" t="s">
        <v>1438</v>
      </c>
    </row>
    <row r="19" spans="2:6" ht="14.25" customHeight="1">
      <c r="B19" s="1137"/>
      <c r="C19" s="446" t="s">
        <v>1399</v>
      </c>
      <c r="D19" s="447" t="s">
        <v>1534</v>
      </c>
      <c r="E19" s="235" t="s">
        <v>1438</v>
      </c>
      <c r="F19" s="236" t="s">
        <v>1438</v>
      </c>
    </row>
    <row r="20" spans="2:6" ht="14.25" customHeight="1">
      <c r="B20" s="1137"/>
      <c r="C20" s="446" t="s">
        <v>1400</v>
      </c>
      <c r="D20" s="447" t="s">
        <v>1535</v>
      </c>
      <c r="E20" s="235" t="s">
        <v>1438</v>
      </c>
      <c r="F20" s="236" t="s">
        <v>1438</v>
      </c>
    </row>
    <row r="21" spans="2:6" ht="14.25" customHeight="1">
      <c r="B21" s="1137"/>
      <c r="C21" s="446" t="s">
        <v>1401</v>
      </c>
      <c r="D21" s="447" t="s">
        <v>447</v>
      </c>
      <c r="E21" s="235" t="s">
        <v>1438</v>
      </c>
      <c r="F21" s="236" t="s">
        <v>1438</v>
      </c>
    </row>
    <row r="22" spans="2:6" ht="14.25" customHeight="1">
      <c r="B22" s="1137"/>
      <c r="C22" s="446" t="s">
        <v>1402</v>
      </c>
      <c r="D22" s="447" t="s">
        <v>1536</v>
      </c>
      <c r="E22" s="235" t="s">
        <v>1438</v>
      </c>
      <c r="F22" s="236" t="s">
        <v>1438</v>
      </c>
    </row>
    <row r="23" spans="2:6" ht="14.25" customHeight="1">
      <c r="B23" s="1137"/>
      <c r="C23" s="446" t="s">
        <v>1403</v>
      </c>
      <c r="D23" s="447" t="s">
        <v>446</v>
      </c>
      <c r="E23" s="235" t="s">
        <v>1438</v>
      </c>
      <c r="F23" s="236" t="s">
        <v>1438</v>
      </c>
    </row>
    <row r="24" spans="2:6" ht="14.25" customHeight="1">
      <c r="B24" s="1137"/>
      <c r="C24" s="446" t="s">
        <v>1404</v>
      </c>
      <c r="D24" s="447" t="s">
        <v>1537</v>
      </c>
      <c r="E24" s="235" t="s">
        <v>1438</v>
      </c>
      <c r="F24" s="236" t="s">
        <v>1438</v>
      </c>
    </row>
    <row r="25" spans="2:6" ht="14.25" customHeight="1">
      <c r="B25" s="1137"/>
      <c r="C25" s="446" t="s">
        <v>1405</v>
      </c>
      <c r="D25" s="447" t="s">
        <v>1735</v>
      </c>
      <c r="E25" s="235" t="s">
        <v>1438</v>
      </c>
      <c r="F25" s="236" t="s">
        <v>1438</v>
      </c>
    </row>
    <row r="26" spans="2:6" ht="14.25" customHeight="1">
      <c r="B26" s="1137"/>
      <c r="C26" s="424"/>
      <c r="D26" s="501"/>
      <c r="E26" s="219"/>
      <c r="F26" s="609"/>
    </row>
    <row r="27" spans="2:6" ht="14.25" customHeight="1">
      <c r="B27" s="1137"/>
      <c r="C27" s="990" t="s">
        <v>1430</v>
      </c>
      <c r="D27" s="990"/>
      <c r="E27" s="990"/>
      <c r="F27" s="991"/>
    </row>
    <row r="28" spans="2:6" ht="14.25" customHeight="1">
      <c r="B28" s="1137"/>
      <c r="C28" s="990"/>
      <c r="D28" s="990"/>
      <c r="E28" s="990"/>
      <c r="F28" s="991"/>
    </row>
    <row r="29" spans="2:6" ht="14.25" customHeight="1">
      <c r="B29" s="1137"/>
      <c r="C29" s="443" t="s">
        <v>1406</v>
      </c>
      <c r="D29" s="349" t="s">
        <v>1538</v>
      </c>
      <c r="E29" s="444" t="s">
        <v>1438</v>
      </c>
      <c r="F29" s="445" t="s">
        <v>1438</v>
      </c>
    </row>
    <row r="30" spans="2:6" ht="14.25" customHeight="1">
      <c r="B30" s="1137"/>
      <c r="C30" s="446" t="s">
        <v>1407</v>
      </c>
      <c r="D30" s="447" t="s">
        <v>1539</v>
      </c>
      <c r="E30" s="235" t="s">
        <v>1438</v>
      </c>
      <c r="F30" s="236" t="s">
        <v>1438</v>
      </c>
    </row>
    <row r="31" spans="2:6" ht="14.25" customHeight="1">
      <c r="B31" s="1137"/>
      <c r="C31" s="446" t="s">
        <v>1408</v>
      </c>
      <c r="D31" s="447" t="s">
        <v>1540</v>
      </c>
      <c r="E31" s="235" t="s">
        <v>1438</v>
      </c>
      <c r="F31" s="236" t="s">
        <v>1438</v>
      </c>
    </row>
    <row r="32" spans="2:6" ht="14.25" customHeight="1">
      <c r="B32" s="1137"/>
      <c r="C32" s="446" t="s">
        <v>1409</v>
      </c>
      <c r="D32" s="447" t="s">
        <v>1541</v>
      </c>
      <c r="E32" s="235" t="s">
        <v>1438</v>
      </c>
      <c r="F32" s="236" t="s">
        <v>1438</v>
      </c>
    </row>
    <row r="33" spans="2:7" ht="14.25" customHeight="1">
      <c r="B33" s="1137"/>
      <c r="C33" s="446" t="s">
        <v>1410</v>
      </c>
      <c r="D33" s="447" t="s">
        <v>1542</v>
      </c>
      <c r="E33" s="235" t="s">
        <v>1438</v>
      </c>
      <c r="F33" s="236" t="s">
        <v>1438</v>
      </c>
      <c r="G33" s="448"/>
    </row>
    <row r="34" spans="2:7" ht="14.25" customHeight="1">
      <c r="B34" s="1137"/>
      <c r="C34" s="446" t="s">
        <v>1411</v>
      </c>
      <c r="D34" s="447" t="s">
        <v>1543</v>
      </c>
      <c r="E34" s="235" t="s">
        <v>1438</v>
      </c>
      <c r="F34" s="236" t="s">
        <v>1438</v>
      </c>
    </row>
    <row r="35" spans="2:7" ht="14.25" customHeight="1">
      <c r="B35" s="1137"/>
      <c r="C35" s="446" t="s">
        <v>1412</v>
      </c>
      <c r="D35" s="447" t="s">
        <v>1669</v>
      </c>
      <c r="E35" s="235" t="s">
        <v>1438</v>
      </c>
      <c r="F35" s="236" t="s">
        <v>1438</v>
      </c>
    </row>
    <row r="36" spans="2:7" ht="14.25" customHeight="1">
      <c r="B36" s="1137"/>
      <c r="C36" s="446" t="s">
        <v>1413</v>
      </c>
      <c r="D36" s="447" t="s">
        <v>1670</v>
      </c>
      <c r="E36" s="235" t="s">
        <v>1438</v>
      </c>
      <c r="F36" s="236" t="s">
        <v>1438</v>
      </c>
    </row>
    <row r="37" spans="2:7" ht="14.25" customHeight="1">
      <c r="B37" s="1137"/>
      <c r="C37" s="446" t="s">
        <v>1414</v>
      </c>
      <c r="D37" s="447" t="s">
        <v>1671</v>
      </c>
      <c r="E37" s="235" t="s">
        <v>1438</v>
      </c>
      <c r="F37" s="236" t="s">
        <v>1438</v>
      </c>
    </row>
    <row r="38" spans="2:7" ht="14.25" customHeight="1">
      <c r="B38" s="1137"/>
      <c r="C38" s="446" t="s">
        <v>1415</v>
      </c>
      <c r="D38" s="447" t="s">
        <v>1544</v>
      </c>
      <c r="E38" s="235" t="s">
        <v>1438</v>
      </c>
      <c r="F38" s="236" t="s">
        <v>1438</v>
      </c>
    </row>
    <row r="39" spans="2:7">
      <c r="B39" s="241"/>
      <c r="C39" s="247"/>
      <c r="D39" s="247"/>
      <c r="E39" s="247"/>
      <c r="F39" s="449"/>
    </row>
    <row r="40" spans="2:7" ht="13.5" thickBot="1">
      <c r="B40" s="251"/>
      <c r="C40" s="426"/>
      <c r="D40" s="426"/>
      <c r="E40" s="426"/>
      <c r="F40" s="450"/>
    </row>
  </sheetData>
  <mergeCells count="9">
    <mergeCell ref="C8:F9"/>
    <mergeCell ref="B10:B38"/>
    <mergeCell ref="C27:F28"/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>
    <tabColor theme="1" tint="0.499984740745262"/>
  </sheetPr>
  <dimension ref="B1:I71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5"/>
  <cols>
    <col min="1" max="1" width="2.42578125" style="451" customWidth="1"/>
    <col min="2" max="2" width="35.7109375" style="451" customWidth="1"/>
    <col min="3" max="3" width="13.28515625" style="451" customWidth="1"/>
    <col min="4" max="4" width="33.7109375" style="451" customWidth="1"/>
    <col min="5" max="5" width="21.7109375" style="451" customWidth="1"/>
    <col min="6" max="6" width="2" style="451" customWidth="1"/>
    <col min="7" max="8" width="9.140625" style="451"/>
    <col min="9" max="9" width="32.7109375" style="451" bestFit="1" customWidth="1"/>
    <col min="10" max="16384" width="9.140625" style="451"/>
  </cols>
  <sheetData>
    <row r="1" spans="2:9" ht="12.75" customHeight="1"/>
    <row r="2" spans="2:9" ht="20.85" customHeight="1">
      <c r="B2" s="1148" t="s">
        <v>1557</v>
      </c>
      <c r="C2" s="1148"/>
      <c r="D2" s="1148"/>
      <c r="E2" s="1148"/>
    </row>
    <row r="3" spans="2:9">
      <c r="B3" s="1149" t="s">
        <v>1439</v>
      </c>
      <c r="C3" s="1152" t="s">
        <v>1547</v>
      </c>
      <c r="D3" s="1155" t="s">
        <v>1548</v>
      </c>
      <c r="E3" s="1158" t="s">
        <v>1549</v>
      </c>
    </row>
    <row r="4" spans="2:9">
      <c r="B4" s="1150"/>
      <c r="C4" s="1153"/>
      <c r="D4" s="1156"/>
      <c r="E4" s="1159"/>
    </row>
    <row r="5" spans="2:9">
      <c r="B5" s="1151"/>
      <c r="C5" s="1154"/>
      <c r="D5" s="1157"/>
      <c r="E5" s="1160"/>
    </row>
    <row r="6" spans="2:9" ht="15.75" thickBot="1">
      <c r="D6" s="67"/>
    </row>
    <row r="7" spans="2:9">
      <c r="B7" s="452"/>
      <c r="C7" s="138"/>
      <c r="D7" s="138"/>
      <c r="E7" s="139"/>
    </row>
    <row r="8" spans="2:9">
      <c r="B8" s="453"/>
      <c r="C8" s="1144" t="s">
        <v>1546</v>
      </c>
      <c r="D8" s="1144"/>
      <c r="E8" s="1145"/>
    </row>
    <row r="9" spans="2:9">
      <c r="B9" s="66" t="s">
        <v>1556</v>
      </c>
      <c r="C9" s="1146"/>
      <c r="D9" s="1146"/>
      <c r="E9" s="1147"/>
    </row>
    <row r="10" spans="2:9">
      <c r="B10" s="1140"/>
      <c r="C10" s="1142" t="s">
        <v>978</v>
      </c>
      <c r="D10" s="454" t="s">
        <v>507</v>
      </c>
      <c r="E10" s="455" t="s">
        <v>1438</v>
      </c>
      <c r="H10" s="33"/>
      <c r="I10" s="33"/>
    </row>
    <row r="11" spans="2:9">
      <c r="B11" s="1140"/>
      <c r="C11" s="1143"/>
      <c r="D11" s="456" t="s">
        <v>508</v>
      </c>
      <c r="E11" s="457" t="s">
        <v>1438</v>
      </c>
      <c r="H11" s="33"/>
      <c r="I11" s="33"/>
    </row>
    <row r="12" spans="2:9">
      <c r="B12" s="1140"/>
      <c r="C12" s="1138" t="s">
        <v>979</v>
      </c>
      <c r="D12" s="454" t="s">
        <v>509</v>
      </c>
      <c r="E12" s="458" t="s">
        <v>1438</v>
      </c>
      <c r="I12" s="33"/>
    </row>
    <row r="13" spans="2:9">
      <c r="B13" s="1140"/>
      <c r="C13" s="1138"/>
      <c r="D13" s="454" t="s">
        <v>510</v>
      </c>
      <c r="E13" s="458" t="s">
        <v>1438</v>
      </c>
      <c r="I13" s="33"/>
    </row>
    <row r="14" spans="2:9">
      <c r="B14" s="1140"/>
      <c r="C14" s="1138" t="s">
        <v>994</v>
      </c>
      <c r="D14" s="454" t="s">
        <v>511</v>
      </c>
      <c r="E14" s="458" t="s">
        <v>1438</v>
      </c>
      <c r="I14" s="33"/>
    </row>
    <row r="15" spans="2:9">
      <c r="B15" s="1140"/>
      <c r="C15" s="1138"/>
      <c r="D15" s="454" t="s">
        <v>512</v>
      </c>
      <c r="E15" s="458" t="s">
        <v>1438</v>
      </c>
      <c r="I15" s="33"/>
    </row>
    <row r="16" spans="2:9">
      <c r="B16" s="1140"/>
      <c r="C16" s="1138" t="s">
        <v>980</v>
      </c>
      <c r="D16" s="454" t="s">
        <v>513</v>
      </c>
      <c r="E16" s="458" t="s">
        <v>1438</v>
      </c>
      <c r="I16" s="33"/>
    </row>
    <row r="17" spans="2:9">
      <c r="B17" s="1140"/>
      <c r="C17" s="1138"/>
      <c r="D17" s="454" t="s">
        <v>514</v>
      </c>
      <c r="E17" s="458" t="s">
        <v>1438</v>
      </c>
      <c r="I17" s="33"/>
    </row>
    <row r="18" spans="2:9">
      <c r="B18" s="1140"/>
      <c r="C18" s="1138" t="s">
        <v>995</v>
      </c>
      <c r="D18" s="454" t="s">
        <v>515</v>
      </c>
      <c r="E18" s="458" t="s">
        <v>1438</v>
      </c>
      <c r="I18" s="33"/>
    </row>
    <row r="19" spans="2:9">
      <c r="B19" s="1140"/>
      <c r="C19" s="1138"/>
      <c r="D19" s="454" t="s">
        <v>516</v>
      </c>
      <c r="E19" s="458" t="s">
        <v>1438</v>
      </c>
      <c r="I19" s="33"/>
    </row>
    <row r="20" spans="2:9">
      <c r="B20" s="1140"/>
      <c r="C20" s="1138" t="s">
        <v>981</v>
      </c>
      <c r="D20" s="454" t="s">
        <v>517</v>
      </c>
      <c r="E20" s="458" t="s">
        <v>1438</v>
      </c>
      <c r="I20" s="33"/>
    </row>
    <row r="21" spans="2:9">
      <c r="B21" s="1140"/>
      <c r="C21" s="1138"/>
      <c r="D21" s="454" t="s">
        <v>518</v>
      </c>
      <c r="E21" s="458" t="s">
        <v>1438</v>
      </c>
      <c r="I21" s="33"/>
    </row>
    <row r="22" spans="2:9">
      <c r="B22" s="1140"/>
      <c r="C22" s="1138" t="s">
        <v>996</v>
      </c>
      <c r="D22" s="454" t="s">
        <v>519</v>
      </c>
      <c r="E22" s="458" t="s">
        <v>1438</v>
      </c>
      <c r="I22" s="33"/>
    </row>
    <row r="23" spans="2:9">
      <c r="B23" s="1140"/>
      <c r="C23" s="1138"/>
      <c r="D23" s="454" t="s">
        <v>520</v>
      </c>
      <c r="E23" s="458" t="s">
        <v>1438</v>
      </c>
      <c r="I23" s="33"/>
    </row>
    <row r="24" spans="2:9">
      <c r="B24" s="1140"/>
      <c r="C24" s="1138" t="s">
        <v>982</v>
      </c>
      <c r="D24" s="454" t="s">
        <v>521</v>
      </c>
      <c r="E24" s="458" t="s">
        <v>1438</v>
      </c>
      <c r="I24" s="33"/>
    </row>
    <row r="25" spans="2:9">
      <c r="B25" s="1140"/>
      <c r="C25" s="1138"/>
      <c r="D25" s="454" t="s">
        <v>522</v>
      </c>
      <c r="E25" s="458" t="s">
        <v>1438</v>
      </c>
      <c r="I25" s="33"/>
    </row>
    <row r="26" spans="2:9">
      <c r="B26" s="1140"/>
      <c r="C26" s="1138" t="s">
        <v>997</v>
      </c>
      <c r="D26" s="454" t="s">
        <v>523</v>
      </c>
      <c r="E26" s="458" t="s">
        <v>1438</v>
      </c>
      <c r="I26" s="33"/>
    </row>
    <row r="27" spans="2:9">
      <c r="B27" s="1140"/>
      <c r="C27" s="1138"/>
      <c r="D27" s="454" t="s">
        <v>524</v>
      </c>
      <c r="E27" s="458" t="s">
        <v>1438</v>
      </c>
      <c r="I27" s="33"/>
    </row>
    <row r="28" spans="2:9">
      <c r="B28" s="1140"/>
      <c r="C28" s="1138" t="s">
        <v>983</v>
      </c>
      <c r="D28" s="454" t="s">
        <v>525</v>
      </c>
      <c r="E28" s="458" t="s">
        <v>1438</v>
      </c>
      <c r="I28" s="33"/>
    </row>
    <row r="29" spans="2:9">
      <c r="B29" s="1140"/>
      <c r="C29" s="1138"/>
      <c r="D29" s="454" t="s">
        <v>526</v>
      </c>
      <c r="E29" s="458" t="s">
        <v>1438</v>
      </c>
      <c r="I29" s="33"/>
    </row>
    <row r="30" spans="2:9">
      <c r="B30" s="1140"/>
      <c r="C30" s="1138" t="s">
        <v>998</v>
      </c>
      <c r="D30" s="454" t="s">
        <v>527</v>
      </c>
      <c r="E30" s="458" t="s">
        <v>1438</v>
      </c>
      <c r="I30" s="33"/>
    </row>
    <row r="31" spans="2:9">
      <c r="B31" s="1140"/>
      <c r="C31" s="1138"/>
      <c r="D31" s="454" t="s">
        <v>528</v>
      </c>
      <c r="E31" s="458" t="s">
        <v>1438</v>
      </c>
      <c r="I31" s="33"/>
    </row>
    <row r="32" spans="2:9">
      <c r="B32" s="1140"/>
      <c r="C32" s="1138" t="s">
        <v>984</v>
      </c>
      <c r="D32" s="454" t="s">
        <v>529</v>
      </c>
      <c r="E32" s="458" t="s">
        <v>1438</v>
      </c>
      <c r="I32" s="33"/>
    </row>
    <row r="33" spans="2:9">
      <c r="B33" s="1140"/>
      <c r="C33" s="1138"/>
      <c r="D33" s="454" t="s">
        <v>530</v>
      </c>
      <c r="E33" s="458" t="s">
        <v>1438</v>
      </c>
      <c r="I33" s="33"/>
    </row>
    <row r="34" spans="2:9">
      <c r="B34" s="1140"/>
      <c r="C34" s="1138"/>
      <c r="D34" s="454" t="s">
        <v>531</v>
      </c>
      <c r="E34" s="458" t="s">
        <v>1438</v>
      </c>
      <c r="I34" s="33"/>
    </row>
    <row r="35" spans="2:9">
      <c r="B35" s="1140"/>
      <c r="C35" s="1138" t="s">
        <v>999</v>
      </c>
      <c r="D35" s="454" t="s">
        <v>532</v>
      </c>
      <c r="E35" s="458" t="s">
        <v>1438</v>
      </c>
      <c r="I35" s="33"/>
    </row>
    <row r="36" spans="2:9">
      <c r="B36" s="1140"/>
      <c r="C36" s="1138"/>
      <c r="D36" s="454" t="s">
        <v>533</v>
      </c>
      <c r="E36" s="458" t="s">
        <v>1438</v>
      </c>
      <c r="I36" s="33"/>
    </row>
    <row r="37" spans="2:9">
      <c r="B37" s="1140"/>
      <c r="C37" s="1138"/>
      <c r="D37" s="454" t="s">
        <v>534</v>
      </c>
      <c r="E37" s="458" t="s">
        <v>1438</v>
      </c>
      <c r="I37" s="33"/>
    </row>
    <row r="38" spans="2:9">
      <c r="B38" s="1140"/>
      <c r="C38" s="1138" t="s">
        <v>985</v>
      </c>
      <c r="D38" s="454" t="s">
        <v>535</v>
      </c>
      <c r="E38" s="458" t="s">
        <v>1438</v>
      </c>
      <c r="I38" s="33"/>
    </row>
    <row r="39" spans="2:9">
      <c r="B39" s="1140"/>
      <c r="C39" s="1138"/>
      <c r="D39" s="454" t="s">
        <v>536</v>
      </c>
      <c r="E39" s="458" t="s">
        <v>1438</v>
      </c>
      <c r="I39" s="33"/>
    </row>
    <row r="40" spans="2:9">
      <c r="B40" s="1140"/>
      <c r="C40" s="1138"/>
      <c r="D40" s="454" t="s">
        <v>537</v>
      </c>
      <c r="E40" s="458" t="s">
        <v>1438</v>
      </c>
      <c r="I40" s="33"/>
    </row>
    <row r="41" spans="2:9">
      <c r="B41" s="1140"/>
      <c r="C41" s="1138" t="s">
        <v>1000</v>
      </c>
      <c r="D41" s="454" t="s">
        <v>538</v>
      </c>
      <c r="E41" s="458" t="s">
        <v>1438</v>
      </c>
      <c r="I41" s="33"/>
    </row>
    <row r="42" spans="2:9">
      <c r="B42" s="1140"/>
      <c r="C42" s="1138"/>
      <c r="D42" s="454" t="s">
        <v>539</v>
      </c>
      <c r="E42" s="458" t="s">
        <v>1438</v>
      </c>
      <c r="I42" s="33"/>
    </row>
    <row r="43" spans="2:9">
      <c r="B43" s="1140"/>
      <c r="C43" s="1138"/>
      <c r="D43" s="454" t="s">
        <v>540</v>
      </c>
      <c r="E43" s="458" t="s">
        <v>1438</v>
      </c>
      <c r="I43" s="33"/>
    </row>
    <row r="44" spans="2:9">
      <c r="B44" s="1140"/>
      <c r="C44" s="1138" t="s">
        <v>986</v>
      </c>
      <c r="D44" s="454" t="s">
        <v>541</v>
      </c>
      <c r="E44" s="458" t="s">
        <v>1438</v>
      </c>
      <c r="I44" s="33"/>
    </row>
    <row r="45" spans="2:9">
      <c r="B45" s="1140"/>
      <c r="C45" s="1138"/>
      <c r="D45" s="454" t="s">
        <v>542</v>
      </c>
      <c r="E45" s="458" t="s">
        <v>1438</v>
      </c>
      <c r="I45" s="33"/>
    </row>
    <row r="46" spans="2:9">
      <c r="B46" s="1140"/>
      <c r="C46" s="1138" t="s">
        <v>1001</v>
      </c>
      <c r="D46" s="454" t="s">
        <v>543</v>
      </c>
      <c r="E46" s="458" t="s">
        <v>1438</v>
      </c>
      <c r="I46" s="33"/>
    </row>
    <row r="47" spans="2:9">
      <c r="B47" s="1140"/>
      <c r="C47" s="1138"/>
      <c r="D47" s="454" t="s">
        <v>544</v>
      </c>
      <c r="E47" s="458" t="s">
        <v>1438</v>
      </c>
      <c r="I47" s="33"/>
    </row>
    <row r="48" spans="2:9">
      <c r="B48" s="1140"/>
      <c r="C48" s="1138" t="s">
        <v>983</v>
      </c>
      <c r="D48" s="454" t="s">
        <v>545</v>
      </c>
      <c r="E48" s="458" t="s">
        <v>1438</v>
      </c>
      <c r="I48" s="33"/>
    </row>
    <row r="49" spans="2:9">
      <c r="B49" s="1140"/>
      <c r="C49" s="1138"/>
      <c r="D49" s="454" t="s">
        <v>546</v>
      </c>
      <c r="E49" s="458" t="s">
        <v>1438</v>
      </c>
      <c r="I49" s="33"/>
    </row>
    <row r="50" spans="2:9">
      <c r="B50" s="1140"/>
      <c r="C50" s="1138" t="s">
        <v>987</v>
      </c>
      <c r="D50" s="454" t="s">
        <v>547</v>
      </c>
      <c r="E50" s="458" t="s">
        <v>1438</v>
      </c>
      <c r="I50" s="33"/>
    </row>
    <row r="51" spans="2:9">
      <c r="B51" s="1140"/>
      <c r="C51" s="1138"/>
      <c r="D51" s="454" t="s">
        <v>548</v>
      </c>
      <c r="E51" s="458" t="s">
        <v>1438</v>
      </c>
      <c r="I51" s="33"/>
    </row>
    <row r="52" spans="2:9">
      <c r="B52" s="1140"/>
      <c r="C52" s="1138" t="s">
        <v>1002</v>
      </c>
      <c r="D52" s="454" t="s">
        <v>549</v>
      </c>
      <c r="E52" s="458" t="s">
        <v>1438</v>
      </c>
      <c r="I52" s="33"/>
    </row>
    <row r="53" spans="2:9">
      <c r="B53" s="1140"/>
      <c r="C53" s="1138"/>
      <c r="D53" s="454" t="s">
        <v>550</v>
      </c>
      <c r="E53" s="458" t="s">
        <v>1438</v>
      </c>
      <c r="I53" s="33"/>
    </row>
    <row r="54" spans="2:9">
      <c r="B54" s="1140"/>
      <c r="C54" s="459" t="s">
        <v>988</v>
      </c>
      <c r="D54" s="454" t="s">
        <v>551</v>
      </c>
      <c r="E54" s="455" t="s">
        <v>1438</v>
      </c>
      <c r="I54" s="33"/>
    </row>
    <row r="55" spans="2:9">
      <c r="B55" s="1140"/>
      <c r="C55" s="459" t="s">
        <v>1003</v>
      </c>
      <c r="D55" s="454" t="s">
        <v>552</v>
      </c>
      <c r="E55" s="455" t="s">
        <v>1438</v>
      </c>
      <c r="I55" s="33"/>
    </row>
    <row r="56" spans="2:9">
      <c r="B56" s="1140"/>
      <c r="C56" s="459" t="s">
        <v>989</v>
      </c>
      <c r="D56" s="454" t="s">
        <v>553</v>
      </c>
      <c r="E56" s="458" t="s">
        <v>1438</v>
      </c>
      <c r="I56" s="33"/>
    </row>
    <row r="57" spans="2:9">
      <c r="B57" s="1140"/>
      <c r="C57" s="459" t="s">
        <v>1004</v>
      </c>
      <c r="D57" s="454" t="s">
        <v>554</v>
      </c>
      <c r="E57" s="458" t="s">
        <v>1438</v>
      </c>
      <c r="I57" s="33"/>
    </row>
    <row r="58" spans="2:9">
      <c r="B58" s="1140"/>
      <c r="C58" s="1138" t="s">
        <v>990</v>
      </c>
      <c r="D58" s="454" t="s">
        <v>555</v>
      </c>
      <c r="E58" s="458" t="s">
        <v>1438</v>
      </c>
      <c r="I58" s="33"/>
    </row>
    <row r="59" spans="2:9">
      <c r="B59" s="1140"/>
      <c r="C59" s="1138"/>
      <c r="D59" s="454" t="s">
        <v>556</v>
      </c>
      <c r="E59" s="458" t="s">
        <v>1438</v>
      </c>
      <c r="I59" s="33"/>
    </row>
    <row r="60" spans="2:9">
      <c r="B60" s="1140"/>
      <c r="C60" s="1138" t="s">
        <v>1005</v>
      </c>
      <c r="D60" s="454" t="s">
        <v>557</v>
      </c>
      <c r="E60" s="458" t="s">
        <v>1438</v>
      </c>
      <c r="I60" s="33"/>
    </row>
    <row r="61" spans="2:9">
      <c r="B61" s="1140"/>
      <c r="C61" s="1138"/>
      <c r="D61" s="454" t="s">
        <v>558</v>
      </c>
      <c r="E61" s="458" t="s">
        <v>1438</v>
      </c>
      <c r="I61" s="33"/>
    </row>
    <row r="62" spans="2:9">
      <c r="B62" s="1140"/>
      <c r="C62" s="459" t="s">
        <v>991</v>
      </c>
      <c r="D62" s="454" t="s">
        <v>559</v>
      </c>
      <c r="E62" s="458" t="s">
        <v>1438</v>
      </c>
      <c r="I62" s="33"/>
    </row>
    <row r="63" spans="2:9">
      <c r="B63" s="1140"/>
      <c r="C63" s="459" t="s">
        <v>1006</v>
      </c>
      <c r="D63" s="454" t="s">
        <v>560</v>
      </c>
      <c r="E63" s="458" t="s">
        <v>1438</v>
      </c>
      <c r="I63" s="33"/>
    </row>
    <row r="64" spans="2:9">
      <c r="B64" s="1140"/>
      <c r="C64" s="459" t="s">
        <v>992</v>
      </c>
      <c r="D64" s="454" t="s">
        <v>561</v>
      </c>
      <c r="E64" s="458" t="s">
        <v>1438</v>
      </c>
      <c r="I64" s="33"/>
    </row>
    <row r="65" spans="2:9">
      <c r="B65" s="1140"/>
      <c r="C65" s="459" t="s">
        <v>1007</v>
      </c>
      <c r="D65" s="454" t="s">
        <v>562</v>
      </c>
      <c r="E65" s="455" t="s">
        <v>1438</v>
      </c>
      <c r="I65" s="33"/>
    </row>
    <row r="66" spans="2:9">
      <c r="B66" s="1140"/>
      <c r="C66" s="460" t="s">
        <v>993</v>
      </c>
      <c r="D66" s="456" t="s">
        <v>563</v>
      </c>
      <c r="E66" s="457" t="s">
        <v>1438</v>
      </c>
      <c r="I66" s="33"/>
    </row>
    <row r="67" spans="2:9">
      <c r="B67" s="1140"/>
      <c r="C67" s="459" t="s">
        <v>1008</v>
      </c>
      <c r="D67" s="454" t="s">
        <v>564</v>
      </c>
      <c r="E67" s="455" t="s">
        <v>1438</v>
      </c>
      <c r="I67" s="33"/>
    </row>
    <row r="68" spans="2:9">
      <c r="B68" s="1140"/>
      <c r="C68" s="140"/>
      <c r="D68" s="141"/>
      <c r="E68" s="142"/>
      <c r="I68" s="33"/>
    </row>
    <row r="69" spans="2:9" ht="15.75" thickBot="1">
      <c r="B69" s="1141"/>
      <c r="C69" s="143"/>
      <c r="D69" s="144"/>
      <c r="E69" s="145"/>
      <c r="I69" s="33"/>
    </row>
    <row r="71" spans="2:9">
      <c r="B71" s="1139" t="s">
        <v>1550</v>
      </c>
      <c r="C71" s="1139"/>
      <c r="D71" s="1139"/>
      <c r="E71" s="1139"/>
    </row>
  </sheetData>
  <mergeCells count="30">
    <mergeCell ref="C8:E9"/>
    <mergeCell ref="B2:E2"/>
    <mergeCell ref="B3:B5"/>
    <mergeCell ref="C3:C5"/>
    <mergeCell ref="D3:D5"/>
    <mergeCell ref="E3:E5"/>
    <mergeCell ref="C41:C43"/>
    <mergeCell ref="B10:B6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4"/>
    <mergeCell ref="C35:C37"/>
    <mergeCell ref="C38:C40"/>
    <mergeCell ref="C60:C61"/>
    <mergeCell ref="B71:E71"/>
    <mergeCell ref="C44:C45"/>
    <mergeCell ref="C46:C47"/>
    <mergeCell ref="C48:C49"/>
    <mergeCell ref="C50:C51"/>
    <mergeCell ref="C52:C53"/>
    <mergeCell ref="C58:C59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
CLEVELINGS s.r.o.&amp;"-,Obyčejné"
Míškovice 238
768 52 Míškovice
Czech Republic&amp;C&amp;G&amp;R&amp;"-,Obyčejné"
Tel.:  +420 573 033 029
sales@clevelings.cz
www.clevelings.cz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26FD-263F-44C9-ADD4-9F0064DC71C5}">
  <sheetPr>
    <tabColor theme="4"/>
  </sheetPr>
  <dimension ref="B1:AWB364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352" customWidth="1"/>
    <col min="2" max="2" width="37.7109375" style="353" customWidth="1"/>
    <col min="3" max="3" width="13.42578125" style="354" bestFit="1" customWidth="1"/>
    <col min="4" max="4" width="17.7109375" style="355" customWidth="1"/>
    <col min="5" max="5" width="22.7109375" style="352" customWidth="1"/>
    <col min="6" max="6" width="12.42578125" style="356" bestFit="1" customWidth="1"/>
    <col min="7" max="7" width="10.7109375" style="357" customWidth="1"/>
    <col min="8" max="8" width="2.140625" style="352" customWidth="1"/>
    <col min="9" max="16384" width="9.140625" style="352"/>
  </cols>
  <sheetData>
    <row r="1" spans="2:10" ht="12.75" customHeight="1"/>
    <row r="2" spans="2:10" ht="20.85" customHeight="1">
      <c r="B2" s="1169" t="s">
        <v>1823</v>
      </c>
      <c r="C2" s="1170"/>
      <c r="D2" s="1170"/>
      <c r="E2" s="1170"/>
      <c r="F2" s="1170"/>
      <c r="G2" s="1171"/>
      <c r="H2" s="358"/>
    </row>
    <row r="3" spans="2:10" ht="14.25" customHeight="1">
      <c r="B3" s="1172" t="s">
        <v>1824</v>
      </c>
      <c r="C3" s="1175" t="s">
        <v>1440</v>
      </c>
      <c r="D3" s="1178" t="s">
        <v>1439</v>
      </c>
      <c r="E3" s="1178"/>
      <c r="F3" s="1181" t="s">
        <v>1825</v>
      </c>
      <c r="G3" s="1184" t="s">
        <v>1826</v>
      </c>
    </row>
    <row r="4" spans="2:10" ht="14.25" customHeight="1">
      <c r="B4" s="1173"/>
      <c r="C4" s="1176"/>
      <c r="D4" s="1179"/>
      <c r="E4" s="1179"/>
      <c r="F4" s="1182"/>
      <c r="G4" s="1185"/>
    </row>
    <row r="5" spans="2:10" ht="14.25" customHeight="1">
      <c r="B5" s="1174"/>
      <c r="C5" s="1177"/>
      <c r="D5" s="1180"/>
      <c r="E5" s="1180"/>
      <c r="F5" s="1183"/>
      <c r="G5" s="1186"/>
    </row>
    <row r="6" spans="2:10" ht="9.9499999999999993" customHeight="1">
      <c r="B6" s="359"/>
      <c r="C6" s="360"/>
      <c r="D6" s="361"/>
      <c r="E6" s="361"/>
      <c r="F6" s="362"/>
      <c r="G6" s="363"/>
    </row>
    <row r="7" spans="2:10" ht="14.25" customHeight="1">
      <c r="B7" s="1194" t="s">
        <v>1827</v>
      </c>
      <c r="C7" s="1195"/>
      <c r="D7" s="1195"/>
      <c r="E7" s="1195"/>
      <c r="F7" s="1195"/>
      <c r="G7" s="681" t="str">
        <f>MID('DISCOUNT CARD'!J25,1,2)</f>
        <v>00</v>
      </c>
    </row>
    <row r="8" spans="2:10" ht="9.9499999999999993" customHeight="1" thickBot="1">
      <c r="B8" s="359"/>
      <c r="C8" s="360"/>
      <c r="D8" s="361"/>
      <c r="E8" s="361"/>
      <c r="F8" s="362"/>
      <c r="G8" s="363"/>
    </row>
    <row r="9" spans="2:10" ht="14.25" customHeight="1">
      <c r="B9" s="385"/>
      <c r="C9" s="682"/>
      <c r="D9" s="682"/>
      <c r="E9" s="682"/>
      <c r="F9" s="682"/>
      <c r="G9" s="683"/>
      <c r="J9" s="816"/>
    </row>
    <row r="10" spans="2:10" ht="14.25" customHeight="1">
      <c r="B10" s="374"/>
      <c r="C10" s="1189" t="s">
        <v>1828</v>
      </c>
      <c r="D10" s="1196" t="s">
        <v>1829</v>
      </c>
      <c r="E10" s="1196"/>
      <c r="F10" s="1193">
        <v>9.06</v>
      </c>
      <c r="G10" s="1161">
        <f>F10*(100-$G$7)/100</f>
        <v>9.06</v>
      </c>
    </row>
    <row r="11" spans="2:10" ht="14.25" customHeight="1">
      <c r="B11" s="374"/>
      <c r="C11" s="1189"/>
      <c r="D11" s="1196"/>
      <c r="E11" s="1196"/>
      <c r="F11" s="1193"/>
      <c r="G11" s="1161"/>
      <c r="I11" s="375"/>
    </row>
    <row r="12" spans="2:10" ht="14.25" customHeight="1">
      <c r="B12" s="374"/>
      <c r="C12" s="1189"/>
      <c r="D12" s="1196"/>
      <c r="E12" s="1196"/>
      <c r="F12" s="1193"/>
      <c r="G12" s="1161"/>
      <c r="I12" s="375"/>
    </row>
    <row r="13" spans="2:10" ht="14.25" customHeight="1">
      <c r="B13" s="374"/>
      <c r="C13" s="1190"/>
      <c r="D13" s="1197"/>
      <c r="E13" s="1197"/>
      <c r="F13" s="1168"/>
      <c r="G13" s="1162"/>
      <c r="I13" s="375"/>
    </row>
    <row r="14" spans="2:10" ht="14.25" customHeight="1" thickBot="1">
      <c r="B14" s="376"/>
      <c r="C14" s="389"/>
      <c r="D14" s="389"/>
      <c r="E14" s="389"/>
      <c r="F14" s="389"/>
      <c r="G14" s="390"/>
    </row>
    <row r="15" spans="2:10" ht="8.1" customHeight="1" thickBot="1">
      <c r="B15" s="359"/>
      <c r="C15" s="360"/>
      <c r="D15" s="361"/>
      <c r="E15" s="361"/>
      <c r="F15" s="362"/>
      <c r="G15" s="363"/>
    </row>
    <row r="16" spans="2:10" ht="14.25" customHeight="1">
      <c r="B16" s="364"/>
      <c r="C16" s="379"/>
      <c r="D16" s="380"/>
      <c r="E16" s="380"/>
      <c r="F16" s="381"/>
      <c r="G16" s="382"/>
      <c r="I16" s="375"/>
    </row>
    <row r="17" spans="2:9" ht="12.75" customHeight="1">
      <c r="B17" s="369"/>
      <c r="C17" s="1189" t="s">
        <v>1830</v>
      </c>
      <c r="D17" s="1191" t="s">
        <v>1831</v>
      </c>
      <c r="E17" s="1191"/>
      <c r="F17" s="1193">
        <v>12.94</v>
      </c>
      <c r="G17" s="1161">
        <f>F17*(100-$G$7)/100</f>
        <v>12.94</v>
      </c>
      <c r="I17" s="375"/>
    </row>
    <row r="18" spans="2:9" ht="14.25" customHeight="1">
      <c r="B18" s="374"/>
      <c r="C18" s="1189"/>
      <c r="D18" s="1191"/>
      <c r="E18" s="1191"/>
      <c r="F18" s="1193"/>
      <c r="G18" s="1161"/>
      <c r="I18" s="375"/>
    </row>
    <row r="19" spans="2:9" ht="14.25" customHeight="1">
      <c r="B19" s="374"/>
      <c r="C19" s="1189"/>
      <c r="D19" s="1191"/>
      <c r="E19" s="1191"/>
      <c r="F19" s="1193"/>
      <c r="G19" s="1161"/>
      <c r="I19" s="375"/>
    </row>
    <row r="20" spans="2:9" ht="14.25" customHeight="1">
      <c r="B20" s="374"/>
      <c r="C20" s="1190"/>
      <c r="D20" s="1192"/>
      <c r="E20" s="1192"/>
      <c r="F20" s="1168"/>
      <c r="G20" s="1162"/>
      <c r="I20" s="375"/>
    </row>
    <row r="21" spans="2:9" ht="14.25" customHeight="1" thickBot="1">
      <c r="B21" s="376"/>
      <c r="C21" s="1187"/>
      <c r="D21" s="1187"/>
      <c r="E21" s="1187"/>
      <c r="F21" s="1187"/>
      <c r="G21" s="1188"/>
      <c r="I21" s="375"/>
    </row>
    <row r="22" spans="2:9" ht="8.1" customHeight="1" thickBot="1">
      <c r="B22" s="359"/>
      <c r="C22" s="360"/>
      <c r="D22" s="361"/>
      <c r="E22" s="361"/>
      <c r="F22" s="362"/>
      <c r="G22" s="363"/>
    </row>
    <row r="23" spans="2:9" ht="14.25" customHeight="1">
      <c r="B23" s="364"/>
      <c r="C23" s="379"/>
      <c r="D23" s="380"/>
      <c r="E23" s="380"/>
      <c r="F23" s="381"/>
      <c r="G23" s="382"/>
      <c r="I23" s="375"/>
    </row>
    <row r="24" spans="2:9" ht="14.25" customHeight="1">
      <c r="B24" s="369"/>
      <c r="C24" s="1189" t="s">
        <v>1832</v>
      </c>
      <c r="D24" s="1191" t="s">
        <v>1831</v>
      </c>
      <c r="E24" s="1191"/>
      <c r="F24" s="1193">
        <v>11.74</v>
      </c>
      <c r="G24" s="1161">
        <f>F24*(100-$G$7)/100</f>
        <v>11.74</v>
      </c>
      <c r="I24" s="375"/>
    </row>
    <row r="25" spans="2:9" ht="14.25" customHeight="1">
      <c r="B25" s="374"/>
      <c r="C25" s="1189"/>
      <c r="D25" s="1191"/>
      <c r="E25" s="1191"/>
      <c r="F25" s="1193"/>
      <c r="G25" s="1161"/>
      <c r="I25" s="375"/>
    </row>
    <row r="26" spans="2:9" ht="14.25" customHeight="1">
      <c r="B26" s="374"/>
      <c r="C26" s="1189"/>
      <c r="D26" s="1191"/>
      <c r="E26" s="1191"/>
      <c r="F26" s="1193"/>
      <c r="G26" s="1161"/>
      <c r="I26" s="375"/>
    </row>
    <row r="27" spans="2:9" ht="14.25" customHeight="1">
      <c r="B27" s="374"/>
      <c r="C27" s="1190"/>
      <c r="D27" s="1192"/>
      <c r="E27" s="1192"/>
      <c r="F27" s="1168"/>
      <c r="G27" s="1162"/>
      <c r="I27" s="375"/>
    </row>
    <row r="28" spans="2:9" ht="14.25" customHeight="1" thickBot="1">
      <c r="B28" s="376"/>
      <c r="C28" s="1187"/>
      <c r="D28" s="1187"/>
      <c r="E28" s="1187"/>
      <c r="F28" s="1187"/>
      <c r="G28" s="1188"/>
      <c r="I28" s="375"/>
    </row>
    <row r="29" spans="2:9" ht="9.9499999999999993" customHeight="1">
      <c r="B29" s="359"/>
      <c r="C29" s="360"/>
      <c r="D29" s="361"/>
      <c r="E29" s="361"/>
      <c r="F29" s="362"/>
      <c r="G29" s="363"/>
    </row>
    <row r="30" spans="2:9" ht="14.25" customHeight="1">
      <c r="B30" s="1194" t="s">
        <v>1833</v>
      </c>
      <c r="C30" s="1195"/>
      <c r="D30" s="1195"/>
      <c r="E30" s="1195"/>
      <c r="F30" s="1195"/>
      <c r="G30" s="681" t="str">
        <f>MID('DISCOUNT CARD'!J25,1,2)</f>
        <v>00</v>
      </c>
    </row>
    <row r="31" spans="2:9" ht="9.9499999999999993" customHeight="1" thickBot="1">
      <c r="B31" s="359"/>
      <c r="C31" s="360"/>
      <c r="D31" s="361"/>
      <c r="E31" s="361"/>
      <c r="F31" s="362"/>
      <c r="G31" s="363"/>
    </row>
    <row r="32" spans="2:9" ht="14.25" customHeight="1">
      <c r="B32" s="364"/>
      <c r="C32" s="365"/>
      <c r="D32" s="366"/>
      <c r="E32" s="366"/>
      <c r="F32" s="367"/>
      <c r="G32" s="368"/>
    </row>
    <row r="33" spans="2:1276" s="685" customFormat="1" ht="14.25" customHeight="1">
      <c r="B33" s="369"/>
      <c r="C33" s="1189" t="s">
        <v>1834</v>
      </c>
      <c r="D33" s="1200" t="s">
        <v>1835</v>
      </c>
      <c r="E33" s="1200"/>
      <c r="F33" s="1193">
        <v>14.03</v>
      </c>
      <c r="G33" s="1161">
        <f>F33*(100-$G$30)/100</f>
        <v>14.03</v>
      </c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52"/>
      <c r="CO33" s="352"/>
      <c r="CP33" s="352"/>
      <c r="CQ33" s="352"/>
      <c r="CR33" s="352"/>
      <c r="CS33" s="352"/>
      <c r="CT33" s="352"/>
      <c r="CU33" s="352"/>
      <c r="CV33" s="352"/>
      <c r="CW33" s="352"/>
      <c r="CX33" s="352"/>
      <c r="CY33" s="352"/>
      <c r="CZ33" s="352"/>
      <c r="DA33" s="352"/>
      <c r="DB33" s="352"/>
      <c r="DC33" s="352"/>
      <c r="DD33" s="352"/>
      <c r="DE33" s="352"/>
      <c r="DF33" s="352"/>
      <c r="DG33" s="352"/>
      <c r="DH33" s="352"/>
      <c r="DI33" s="352"/>
      <c r="DJ33" s="352"/>
      <c r="DK33" s="352"/>
      <c r="DL33" s="352"/>
      <c r="DM33" s="352"/>
      <c r="DN33" s="352"/>
      <c r="DO33" s="352"/>
      <c r="DP33" s="352"/>
      <c r="DQ33" s="352"/>
      <c r="DR33" s="352"/>
      <c r="DS33" s="352"/>
      <c r="DT33" s="352"/>
      <c r="DU33" s="352"/>
      <c r="DV33" s="352"/>
      <c r="DW33" s="352"/>
      <c r="DX33" s="352"/>
      <c r="DY33" s="352"/>
      <c r="DZ33" s="352"/>
      <c r="EA33" s="352"/>
      <c r="EB33" s="352"/>
      <c r="EC33" s="352"/>
      <c r="ED33" s="352"/>
      <c r="EE33" s="352"/>
      <c r="EF33" s="352"/>
      <c r="EG33" s="352"/>
      <c r="EH33" s="352"/>
      <c r="EI33" s="352"/>
      <c r="EJ33" s="352"/>
      <c r="EK33" s="352"/>
      <c r="EL33" s="352"/>
      <c r="EM33" s="352"/>
      <c r="EN33" s="352"/>
      <c r="EO33" s="352"/>
      <c r="EP33" s="352"/>
      <c r="EQ33" s="352"/>
      <c r="ER33" s="352"/>
      <c r="ES33" s="352"/>
      <c r="ET33" s="352"/>
      <c r="EU33" s="352"/>
      <c r="EV33" s="352"/>
      <c r="EW33" s="352"/>
      <c r="EX33" s="352"/>
      <c r="EY33" s="352"/>
      <c r="EZ33" s="352"/>
      <c r="FA33" s="352"/>
      <c r="FB33" s="352"/>
      <c r="FC33" s="352"/>
      <c r="FD33" s="352"/>
      <c r="FE33" s="352"/>
      <c r="FF33" s="352"/>
      <c r="FG33" s="352"/>
      <c r="FH33" s="352"/>
      <c r="FI33" s="352"/>
      <c r="FJ33" s="352"/>
      <c r="FK33" s="352"/>
      <c r="FL33" s="352"/>
      <c r="FM33" s="352"/>
      <c r="FN33" s="352"/>
      <c r="FO33" s="352"/>
      <c r="FP33" s="352"/>
      <c r="FQ33" s="352"/>
      <c r="FR33" s="352"/>
      <c r="FS33" s="352"/>
      <c r="FT33" s="352"/>
      <c r="FU33" s="352"/>
      <c r="FV33" s="352"/>
      <c r="FW33" s="352"/>
      <c r="FX33" s="352"/>
      <c r="FY33" s="352"/>
      <c r="FZ33" s="352"/>
      <c r="GA33" s="352"/>
      <c r="GB33" s="352"/>
      <c r="GC33" s="352"/>
      <c r="GD33" s="352"/>
      <c r="GE33" s="352"/>
      <c r="GF33" s="352"/>
      <c r="GG33" s="352"/>
      <c r="GH33" s="352"/>
      <c r="GI33" s="352"/>
      <c r="GJ33" s="352"/>
      <c r="GK33" s="352"/>
      <c r="GL33" s="352"/>
      <c r="GM33" s="352"/>
      <c r="GN33" s="352"/>
      <c r="GO33" s="352"/>
      <c r="GP33" s="352"/>
      <c r="GQ33" s="352"/>
      <c r="GR33" s="352"/>
      <c r="GS33" s="352"/>
      <c r="GT33" s="352"/>
      <c r="GU33" s="352"/>
      <c r="GV33" s="352"/>
      <c r="GW33" s="352"/>
      <c r="GX33" s="352"/>
      <c r="GY33" s="352"/>
      <c r="GZ33" s="352"/>
      <c r="HA33" s="352"/>
      <c r="HB33" s="352"/>
      <c r="HC33" s="352"/>
      <c r="HD33" s="352"/>
      <c r="HE33" s="352"/>
      <c r="HF33" s="352"/>
      <c r="HG33" s="352"/>
      <c r="HH33" s="352"/>
      <c r="HI33" s="352"/>
      <c r="HJ33" s="352"/>
      <c r="HK33" s="352"/>
      <c r="HL33" s="352"/>
      <c r="HM33" s="352"/>
      <c r="HN33" s="352"/>
      <c r="HO33" s="352"/>
      <c r="HP33" s="352"/>
      <c r="HQ33" s="352"/>
      <c r="HR33" s="352"/>
      <c r="HS33" s="352"/>
      <c r="HT33" s="352"/>
      <c r="HU33" s="352"/>
      <c r="HV33" s="352"/>
      <c r="HW33" s="352"/>
      <c r="HX33" s="352"/>
      <c r="HY33" s="352"/>
      <c r="HZ33" s="352"/>
      <c r="IA33" s="352"/>
      <c r="IB33" s="352"/>
      <c r="IC33" s="352"/>
      <c r="ID33" s="352"/>
      <c r="IE33" s="352"/>
      <c r="IF33" s="352"/>
      <c r="IG33" s="352"/>
      <c r="IH33" s="352"/>
      <c r="II33" s="352"/>
      <c r="IJ33" s="352"/>
      <c r="IK33" s="352"/>
      <c r="IL33" s="352"/>
      <c r="IM33" s="352"/>
      <c r="IN33" s="352"/>
      <c r="IO33" s="352"/>
      <c r="IP33" s="352"/>
      <c r="IQ33" s="352"/>
      <c r="IR33" s="352"/>
      <c r="IS33" s="352"/>
      <c r="IT33" s="352"/>
      <c r="IU33" s="352"/>
      <c r="IV33" s="352"/>
      <c r="IW33" s="352"/>
      <c r="IX33" s="352"/>
      <c r="IY33" s="352"/>
      <c r="IZ33" s="352"/>
      <c r="JA33" s="352"/>
      <c r="JB33" s="352"/>
      <c r="JC33" s="352"/>
      <c r="JD33" s="352"/>
      <c r="JE33" s="352"/>
      <c r="JF33" s="352"/>
      <c r="JG33" s="352"/>
      <c r="JH33" s="352"/>
      <c r="JI33" s="352"/>
      <c r="JJ33" s="352"/>
      <c r="JK33" s="352"/>
      <c r="JL33" s="352"/>
      <c r="JM33" s="352"/>
      <c r="JN33" s="352"/>
      <c r="JO33" s="352"/>
      <c r="JP33" s="352"/>
      <c r="JQ33" s="352"/>
      <c r="JR33" s="352"/>
      <c r="JS33" s="352"/>
      <c r="JT33" s="352"/>
      <c r="JU33" s="352"/>
      <c r="JV33" s="352"/>
      <c r="JW33" s="352"/>
      <c r="JX33" s="352"/>
      <c r="JY33" s="352"/>
      <c r="JZ33" s="352"/>
      <c r="KA33" s="352"/>
      <c r="KB33" s="352"/>
      <c r="KC33" s="352"/>
      <c r="KD33" s="352"/>
      <c r="KE33" s="352"/>
      <c r="KF33" s="352"/>
      <c r="KG33" s="352"/>
      <c r="KH33" s="352"/>
      <c r="KI33" s="352"/>
      <c r="KJ33" s="352"/>
      <c r="KK33" s="352"/>
      <c r="KL33" s="352"/>
      <c r="KM33" s="352"/>
      <c r="KN33" s="352"/>
      <c r="KO33" s="352"/>
      <c r="KP33" s="352"/>
      <c r="KQ33" s="352"/>
      <c r="KR33" s="352"/>
      <c r="KS33" s="352"/>
      <c r="KT33" s="352"/>
      <c r="KU33" s="352"/>
      <c r="KV33" s="352"/>
      <c r="KW33" s="352"/>
      <c r="KX33" s="352"/>
      <c r="KY33" s="352"/>
      <c r="KZ33" s="352"/>
      <c r="LA33" s="352"/>
      <c r="LB33" s="352"/>
      <c r="LC33" s="352"/>
      <c r="LD33" s="352"/>
      <c r="LE33" s="352"/>
      <c r="LF33" s="352"/>
      <c r="LG33" s="352"/>
      <c r="LH33" s="352"/>
      <c r="LI33" s="352"/>
      <c r="LJ33" s="352"/>
      <c r="LK33" s="352"/>
      <c r="LL33" s="352"/>
      <c r="LM33" s="352"/>
      <c r="LN33" s="352"/>
      <c r="LO33" s="352"/>
      <c r="LP33" s="352"/>
      <c r="LQ33" s="352"/>
      <c r="LR33" s="352"/>
      <c r="LS33" s="352"/>
      <c r="LT33" s="352"/>
      <c r="LU33" s="352"/>
      <c r="LV33" s="352"/>
      <c r="LW33" s="352"/>
      <c r="LX33" s="352"/>
      <c r="LY33" s="352"/>
      <c r="LZ33" s="352"/>
      <c r="MA33" s="352"/>
      <c r="MB33" s="352"/>
      <c r="MC33" s="352"/>
      <c r="MD33" s="352"/>
      <c r="ME33" s="352"/>
      <c r="MF33" s="352"/>
      <c r="MG33" s="352"/>
      <c r="MH33" s="352"/>
      <c r="MI33" s="352"/>
      <c r="MJ33" s="352"/>
      <c r="MK33" s="352"/>
      <c r="ML33" s="352"/>
      <c r="MM33" s="352"/>
      <c r="MN33" s="352"/>
      <c r="MO33" s="352"/>
      <c r="MP33" s="352"/>
      <c r="MQ33" s="352"/>
      <c r="MR33" s="352"/>
      <c r="MS33" s="352"/>
      <c r="MT33" s="352"/>
      <c r="MU33" s="352"/>
      <c r="MV33" s="352"/>
      <c r="MW33" s="352"/>
      <c r="MX33" s="352"/>
      <c r="MY33" s="352"/>
      <c r="MZ33" s="352"/>
      <c r="NA33" s="352"/>
      <c r="NB33" s="352"/>
      <c r="NC33" s="352"/>
      <c r="ND33" s="352"/>
      <c r="NE33" s="352"/>
      <c r="NF33" s="352"/>
      <c r="NG33" s="352"/>
      <c r="NH33" s="352"/>
      <c r="NI33" s="352"/>
      <c r="NJ33" s="352"/>
      <c r="NK33" s="352"/>
      <c r="NL33" s="352"/>
      <c r="NM33" s="352"/>
      <c r="NN33" s="352"/>
      <c r="NO33" s="352"/>
      <c r="NP33" s="352"/>
      <c r="NQ33" s="352"/>
      <c r="NR33" s="352"/>
      <c r="NS33" s="352"/>
      <c r="NT33" s="352"/>
      <c r="NU33" s="352"/>
      <c r="NV33" s="352"/>
      <c r="NW33" s="352"/>
      <c r="NX33" s="352"/>
      <c r="NY33" s="352"/>
      <c r="NZ33" s="352"/>
      <c r="OA33" s="352"/>
      <c r="OB33" s="352"/>
      <c r="OC33" s="352"/>
      <c r="OD33" s="352"/>
      <c r="OE33" s="352"/>
      <c r="OF33" s="352"/>
      <c r="OG33" s="352"/>
      <c r="OH33" s="352"/>
      <c r="OI33" s="352"/>
      <c r="OJ33" s="352"/>
      <c r="OK33" s="352"/>
      <c r="OL33" s="352"/>
      <c r="OM33" s="352"/>
      <c r="ON33" s="352"/>
      <c r="OO33" s="352"/>
      <c r="OP33" s="352"/>
      <c r="OQ33" s="352"/>
      <c r="OR33" s="352"/>
      <c r="OS33" s="352"/>
      <c r="OT33" s="352"/>
      <c r="OU33" s="352"/>
      <c r="OV33" s="352"/>
      <c r="OW33" s="352"/>
      <c r="OX33" s="352"/>
      <c r="OY33" s="352"/>
      <c r="OZ33" s="352"/>
      <c r="PA33" s="352"/>
      <c r="PB33" s="352"/>
      <c r="PC33" s="352"/>
      <c r="PD33" s="352"/>
      <c r="PE33" s="352"/>
      <c r="PF33" s="352"/>
      <c r="PG33" s="352"/>
      <c r="PH33" s="352"/>
      <c r="PI33" s="352"/>
      <c r="PJ33" s="352"/>
      <c r="PK33" s="352"/>
      <c r="PL33" s="352"/>
      <c r="PM33" s="352"/>
      <c r="PN33" s="352"/>
      <c r="PO33" s="352"/>
      <c r="PP33" s="352"/>
      <c r="PQ33" s="352"/>
      <c r="PR33" s="352"/>
      <c r="PS33" s="352"/>
      <c r="PT33" s="352"/>
      <c r="PU33" s="352"/>
      <c r="PV33" s="352"/>
      <c r="PW33" s="352"/>
      <c r="PX33" s="352"/>
      <c r="PY33" s="352"/>
      <c r="PZ33" s="352"/>
      <c r="QA33" s="352"/>
      <c r="QB33" s="352"/>
      <c r="QC33" s="352"/>
      <c r="QD33" s="352"/>
      <c r="QE33" s="352"/>
      <c r="QF33" s="352"/>
      <c r="QG33" s="352"/>
      <c r="QH33" s="352"/>
      <c r="QI33" s="352"/>
      <c r="QJ33" s="352"/>
      <c r="QK33" s="352"/>
      <c r="QL33" s="352"/>
      <c r="QM33" s="352"/>
      <c r="QN33" s="352"/>
      <c r="QO33" s="352"/>
      <c r="QP33" s="352"/>
      <c r="QQ33" s="352"/>
      <c r="QR33" s="352"/>
      <c r="QS33" s="352"/>
      <c r="QT33" s="352"/>
      <c r="QU33" s="352"/>
      <c r="QV33" s="352"/>
      <c r="QW33" s="352"/>
      <c r="QX33" s="352"/>
      <c r="QY33" s="352"/>
      <c r="QZ33" s="352"/>
      <c r="RA33" s="352"/>
      <c r="RB33" s="352"/>
      <c r="RC33" s="352"/>
      <c r="RD33" s="352"/>
      <c r="RE33" s="352"/>
      <c r="RF33" s="352"/>
      <c r="RG33" s="352"/>
      <c r="RH33" s="352"/>
      <c r="RI33" s="352"/>
      <c r="RJ33" s="352"/>
      <c r="RK33" s="352"/>
      <c r="RL33" s="352"/>
      <c r="RM33" s="352"/>
      <c r="RN33" s="352"/>
      <c r="RO33" s="352"/>
      <c r="RP33" s="352"/>
      <c r="RQ33" s="352"/>
      <c r="RR33" s="352"/>
      <c r="RS33" s="352"/>
      <c r="RT33" s="352"/>
      <c r="RU33" s="352"/>
      <c r="RV33" s="352"/>
      <c r="RW33" s="352"/>
      <c r="RX33" s="352"/>
      <c r="RY33" s="352"/>
      <c r="RZ33" s="352"/>
      <c r="SA33" s="352"/>
      <c r="SB33" s="352"/>
      <c r="SC33" s="352"/>
      <c r="SD33" s="352"/>
      <c r="SE33" s="352"/>
      <c r="SF33" s="352"/>
      <c r="SG33" s="352"/>
      <c r="SH33" s="352"/>
      <c r="SI33" s="352"/>
      <c r="SJ33" s="352"/>
      <c r="SK33" s="352"/>
      <c r="SL33" s="352"/>
      <c r="SM33" s="352"/>
      <c r="SN33" s="352"/>
      <c r="SO33" s="352"/>
      <c r="SP33" s="352"/>
      <c r="SQ33" s="352"/>
      <c r="SR33" s="352"/>
      <c r="SS33" s="352"/>
      <c r="ST33" s="352"/>
      <c r="SU33" s="352"/>
      <c r="SV33" s="352"/>
      <c r="SW33" s="352"/>
      <c r="SX33" s="352"/>
      <c r="SY33" s="352"/>
      <c r="SZ33" s="352"/>
      <c r="TA33" s="352"/>
      <c r="TB33" s="352"/>
      <c r="TC33" s="352"/>
      <c r="TD33" s="352"/>
      <c r="TE33" s="352"/>
      <c r="TF33" s="352"/>
      <c r="TG33" s="352"/>
      <c r="TH33" s="352"/>
      <c r="TI33" s="352"/>
      <c r="TJ33" s="352"/>
      <c r="TK33" s="352"/>
      <c r="TL33" s="352"/>
      <c r="TM33" s="352"/>
      <c r="TN33" s="352"/>
      <c r="TO33" s="352"/>
      <c r="TP33" s="352"/>
      <c r="TQ33" s="352"/>
      <c r="TR33" s="352"/>
      <c r="TS33" s="352"/>
      <c r="TT33" s="352"/>
      <c r="TU33" s="352"/>
      <c r="TV33" s="352"/>
      <c r="TW33" s="352"/>
      <c r="TX33" s="352"/>
      <c r="TY33" s="352"/>
      <c r="TZ33" s="352"/>
      <c r="UA33" s="352"/>
      <c r="UB33" s="352"/>
      <c r="UC33" s="352"/>
      <c r="UD33" s="352"/>
      <c r="UE33" s="352"/>
      <c r="UF33" s="352"/>
      <c r="UG33" s="352"/>
      <c r="UH33" s="352"/>
      <c r="UI33" s="352"/>
      <c r="UJ33" s="352"/>
      <c r="UK33" s="352"/>
      <c r="UL33" s="352"/>
      <c r="UM33" s="352"/>
      <c r="UN33" s="352"/>
      <c r="UO33" s="352"/>
      <c r="UP33" s="352"/>
      <c r="UQ33" s="352"/>
      <c r="UR33" s="352"/>
      <c r="US33" s="352"/>
      <c r="UT33" s="352"/>
      <c r="UU33" s="352"/>
      <c r="UV33" s="352"/>
      <c r="UW33" s="352"/>
      <c r="UX33" s="352"/>
      <c r="UY33" s="352"/>
      <c r="UZ33" s="352"/>
      <c r="VA33" s="352"/>
      <c r="VB33" s="352"/>
      <c r="VC33" s="352"/>
      <c r="VD33" s="352"/>
      <c r="VE33" s="352"/>
      <c r="VF33" s="352"/>
      <c r="VG33" s="352"/>
      <c r="VH33" s="352"/>
      <c r="VI33" s="352"/>
      <c r="VJ33" s="352"/>
      <c r="VK33" s="352"/>
      <c r="VL33" s="352"/>
      <c r="VM33" s="352"/>
      <c r="VN33" s="352"/>
      <c r="VO33" s="352"/>
      <c r="VP33" s="352"/>
      <c r="VQ33" s="352"/>
      <c r="VR33" s="352"/>
      <c r="VS33" s="352"/>
      <c r="VT33" s="352"/>
      <c r="VU33" s="352"/>
      <c r="VV33" s="352"/>
      <c r="VW33" s="352"/>
      <c r="VX33" s="352"/>
      <c r="VY33" s="352"/>
      <c r="VZ33" s="352"/>
      <c r="WA33" s="352"/>
      <c r="WB33" s="352"/>
      <c r="WC33" s="352"/>
      <c r="WD33" s="352"/>
      <c r="WE33" s="352"/>
      <c r="WF33" s="352"/>
      <c r="WG33" s="352"/>
      <c r="WH33" s="352"/>
      <c r="WI33" s="352"/>
      <c r="WJ33" s="352"/>
      <c r="WK33" s="352"/>
      <c r="WL33" s="352"/>
      <c r="WM33" s="352"/>
      <c r="WN33" s="352"/>
      <c r="WO33" s="352"/>
      <c r="WP33" s="352"/>
      <c r="WQ33" s="352"/>
      <c r="WR33" s="352"/>
      <c r="WS33" s="352"/>
      <c r="WT33" s="352"/>
      <c r="WU33" s="352"/>
      <c r="WV33" s="352"/>
      <c r="WW33" s="352"/>
      <c r="WX33" s="352"/>
      <c r="WY33" s="352"/>
      <c r="WZ33" s="352"/>
      <c r="XA33" s="352"/>
      <c r="XB33" s="352"/>
      <c r="XC33" s="352"/>
      <c r="XD33" s="352"/>
      <c r="XE33" s="352"/>
      <c r="XF33" s="352"/>
      <c r="XG33" s="352"/>
      <c r="XH33" s="352"/>
      <c r="XI33" s="352"/>
      <c r="XJ33" s="352"/>
      <c r="XK33" s="352"/>
      <c r="XL33" s="352"/>
      <c r="XM33" s="352"/>
      <c r="XN33" s="352"/>
      <c r="XO33" s="352"/>
      <c r="XP33" s="352"/>
      <c r="XQ33" s="352"/>
      <c r="XR33" s="352"/>
      <c r="XS33" s="352"/>
      <c r="XT33" s="352"/>
      <c r="XU33" s="352"/>
      <c r="XV33" s="352"/>
      <c r="XW33" s="352"/>
      <c r="XX33" s="352"/>
      <c r="XY33" s="352"/>
      <c r="XZ33" s="352"/>
      <c r="YA33" s="352"/>
      <c r="YB33" s="352"/>
      <c r="YC33" s="352"/>
      <c r="YD33" s="352"/>
      <c r="YE33" s="352"/>
      <c r="YF33" s="352"/>
      <c r="YG33" s="352"/>
      <c r="YH33" s="352"/>
      <c r="YI33" s="352"/>
      <c r="YJ33" s="352"/>
      <c r="YK33" s="352"/>
      <c r="YL33" s="352"/>
      <c r="YM33" s="352"/>
      <c r="YN33" s="352"/>
      <c r="YO33" s="352"/>
      <c r="YP33" s="352"/>
      <c r="YQ33" s="352"/>
      <c r="YR33" s="352"/>
      <c r="YS33" s="352"/>
      <c r="YT33" s="352"/>
      <c r="YU33" s="352"/>
      <c r="YV33" s="352"/>
      <c r="YW33" s="352"/>
      <c r="YX33" s="352"/>
      <c r="YY33" s="352"/>
      <c r="YZ33" s="352"/>
      <c r="ZA33" s="352"/>
      <c r="ZB33" s="352"/>
      <c r="ZC33" s="352"/>
      <c r="ZD33" s="352"/>
      <c r="ZE33" s="352"/>
      <c r="ZF33" s="352"/>
      <c r="ZG33" s="352"/>
      <c r="ZH33" s="352"/>
      <c r="ZI33" s="352"/>
      <c r="ZJ33" s="352"/>
      <c r="ZK33" s="352"/>
      <c r="ZL33" s="352"/>
      <c r="ZM33" s="352"/>
      <c r="ZN33" s="352"/>
      <c r="ZO33" s="352"/>
      <c r="ZP33" s="352"/>
      <c r="ZQ33" s="352"/>
      <c r="ZR33" s="352"/>
      <c r="ZS33" s="352"/>
      <c r="ZT33" s="352"/>
      <c r="ZU33" s="352"/>
      <c r="ZV33" s="352"/>
      <c r="ZW33" s="352"/>
      <c r="ZX33" s="352"/>
      <c r="ZY33" s="352"/>
      <c r="ZZ33" s="352"/>
      <c r="AAA33" s="352"/>
      <c r="AAB33" s="352"/>
      <c r="AAC33" s="352"/>
      <c r="AAD33" s="352"/>
      <c r="AAE33" s="352"/>
      <c r="AAF33" s="352"/>
      <c r="AAG33" s="352"/>
      <c r="AAH33" s="352"/>
      <c r="AAI33" s="352"/>
      <c r="AAJ33" s="352"/>
      <c r="AAK33" s="352"/>
      <c r="AAL33" s="352"/>
      <c r="AAM33" s="352"/>
      <c r="AAN33" s="352"/>
      <c r="AAO33" s="352"/>
      <c r="AAP33" s="352"/>
      <c r="AAQ33" s="352"/>
      <c r="AAR33" s="352"/>
      <c r="AAS33" s="352"/>
      <c r="AAT33" s="352"/>
      <c r="AAU33" s="352"/>
      <c r="AAV33" s="352"/>
      <c r="AAW33" s="352"/>
      <c r="AAX33" s="352"/>
      <c r="AAY33" s="352"/>
      <c r="AAZ33" s="352"/>
      <c r="ABA33" s="352"/>
      <c r="ABB33" s="352"/>
      <c r="ABC33" s="352"/>
      <c r="ABD33" s="352"/>
      <c r="ABE33" s="352"/>
      <c r="ABF33" s="352"/>
      <c r="ABG33" s="352"/>
      <c r="ABH33" s="352"/>
      <c r="ABI33" s="352"/>
      <c r="ABJ33" s="352"/>
      <c r="ABK33" s="352"/>
      <c r="ABL33" s="352"/>
      <c r="ABM33" s="352"/>
      <c r="ABN33" s="352"/>
      <c r="ABO33" s="352"/>
      <c r="ABP33" s="352"/>
      <c r="ABQ33" s="352"/>
      <c r="ABR33" s="352"/>
      <c r="ABS33" s="352"/>
      <c r="ABT33" s="352"/>
      <c r="ABU33" s="352"/>
      <c r="ABV33" s="352"/>
      <c r="ABW33" s="352"/>
      <c r="ABX33" s="352"/>
      <c r="ABY33" s="352"/>
      <c r="ABZ33" s="352"/>
      <c r="ACA33" s="352"/>
      <c r="ACB33" s="352"/>
      <c r="ACC33" s="352"/>
      <c r="ACD33" s="352"/>
      <c r="ACE33" s="352"/>
      <c r="ACF33" s="352"/>
      <c r="ACG33" s="352"/>
      <c r="ACH33" s="352"/>
      <c r="ACI33" s="352"/>
      <c r="ACJ33" s="352"/>
      <c r="ACK33" s="352"/>
      <c r="ACL33" s="352"/>
      <c r="ACM33" s="352"/>
      <c r="ACN33" s="352"/>
      <c r="ACO33" s="352"/>
      <c r="ACP33" s="352"/>
      <c r="ACQ33" s="352"/>
      <c r="ACR33" s="352"/>
      <c r="ACS33" s="352"/>
      <c r="ACT33" s="352"/>
      <c r="ACU33" s="352"/>
      <c r="ACV33" s="352"/>
      <c r="ACW33" s="352"/>
      <c r="ACX33" s="352"/>
      <c r="ACY33" s="352"/>
      <c r="ACZ33" s="352"/>
      <c r="ADA33" s="352"/>
      <c r="ADB33" s="352"/>
      <c r="ADC33" s="352"/>
      <c r="ADD33" s="352"/>
      <c r="ADE33" s="352"/>
      <c r="ADF33" s="352"/>
      <c r="ADG33" s="352"/>
      <c r="ADH33" s="352"/>
      <c r="ADI33" s="352"/>
      <c r="ADJ33" s="352"/>
      <c r="ADK33" s="352"/>
      <c r="ADL33" s="352"/>
      <c r="ADM33" s="352"/>
      <c r="ADN33" s="352"/>
      <c r="ADO33" s="352"/>
      <c r="ADP33" s="352"/>
      <c r="ADQ33" s="352"/>
      <c r="ADR33" s="352"/>
      <c r="ADS33" s="352"/>
      <c r="ADT33" s="352"/>
      <c r="ADU33" s="352"/>
      <c r="ADV33" s="352"/>
      <c r="ADW33" s="352"/>
      <c r="ADX33" s="352"/>
      <c r="ADY33" s="352"/>
      <c r="ADZ33" s="352"/>
      <c r="AEA33" s="352"/>
      <c r="AEB33" s="352"/>
      <c r="AEC33" s="352"/>
      <c r="AED33" s="352"/>
      <c r="AEE33" s="352"/>
      <c r="AEF33" s="352"/>
      <c r="AEG33" s="352"/>
      <c r="AEH33" s="352"/>
      <c r="AEI33" s="352"/>
      <c r="AEJ33" s="352"/>
      <c r="AEK33" s="352"/>
      <c r="AEL33" s="352"/>
      <c r="AEM33" s="352"/>
      <c r="AEN33" s="352"/>
      <c r="AEO33" s="352"/>
      <c r="AEP33" s="352"/>
      <c r="AEQ33" s="352"/>
      <c r="AER33" s="352"/>
      <c r="AES33" s="352"/>
      <c r="AET33" s="352"/>
      <c r="AEU33" s="352"/>
      <c r="AEV33" s="352"/>
      <c r="AEW33" s="352"/>
      <c r="AEX33" s="352"/>
      <c r="AEY33" s="352"/>
      <c r="AEZ33" s="352"/>
      <c r="AFA33" s="352"/>
      <c r="AFB33" s="352"/>
      <c r="AFC33" s="352"/>
      <c r="AFD33" s="352"/>
      <c r="AFE33" s="352"/>
      <c r="AFF33" s="352"/>
      <c r="AFG33" s="352"/>
      <c r="AFH33" s="352"/>
      <c r="AFI33" s="352"/>
      <c r="AFJ33" s="352"/>
      <c r="AFK33" s="352"/>
      <c r="AFL33" s="352"/>
      <c r="AFM33" s="352"/>
      <c r="AFN33" s="352"/>
      <c r="AFO33" s="352"/>
      <c r="AFP33" s="352"/>
      <c r="AFQ33" s="352"/>
      <c r="AFR33" s="352"/>
      <c r="AFS33" s="352"/>
      <c r="AFT33" s="352"/>
      <c r="AFU33" s="352"/>
      <c r="AFV33" s="352"/>
      <c r="AFW33" s="352"/>
      <c r="AFX33" s="352"/>
      <c r="AFY33" s="352"/>
      <c r="AFZ33" s="352"/>
      <c r="AGA33" s="352"/>
      <c r="AGB33" s="352"/>
      <c r="AGC33" s="352"/>
      <c r="AGD33" s="352"/>
      <c r="AGE33" s="352"/>
      <c r="AGF33" s="352"/>
      <c r="AGG33" s="352"/>
      <c r="AGH33" s="352"/>
      <c r="AGI33" s="352"/>
      <c r="AGJ33" s="352"/>
      <c r="AGK33" s="352"/>
      <c r="AGL33" s="352"/>
      <c r="AGM33" s="352"/>
      <c r="AGN33" s="352"/>
      <c r="AGO33" s="352"/>
      <c r="AGP33" s="352"/>
      <c r="AGQ33" s="352"/>
      <c r="AGR33" s="352"/>
      <c r="AGS33" s="352"/>
      <c r="AGT33" s="352"/>
      <c r="AGU33" s="352"/>
      <c r="AGV33" s="352"/>
      <c r="AGW33" s="352"/>
      <c r="AGX33" s="352"/>
      <c r="AGY33" s="352"/>
      <c r="AGZ33" s="352"/>
      <c r="AHA33" s="352"/>
      <c r="AHB33" s="352"/>
      <c r="AHC33" s="352"/>
      <c r="AHD33" s="352"/>
      <c r="AHE33" s="352"/>
      <c r="AHF33" s="352"/>
      <c r="AHG33" s="352"/>
      <c r="AHH33" s="352"/>
      <c r="AHI33" s="352"/>
      <c r="AHJ33" s="352"/>
      <c r="AHK33" s="352"/>
      <c r="AHL33" s="352"/>
      <c r="AHM33" s="352"/>
      <c r="AHN33" s="352"/>
      <c r="AHO33" s="352"/>
      <c r="AHP33" s="352"/>
      <c r="AHQ33" s="352"/>
      <c r="AHR33" s="352"/>
      <c r="AHS33" s="352"/>
      <c r="AHT33" s="352"/>
      <c r="AHU33" s="352"/>
      <c r="AHV33" s="352"/>
      <c r="AHW33" s="352"/>
      <c r="AHX33" s="352"/>
      <c r="AHY33" s="352"/>
      <c r="AHZ33" s="352"/>
      <c r="AIA33" s="352"/>
      <c r="AIB33" s="352"/>
      <c r="AIC33" s="352"/>
      <c r="AID33" s="352"/>
      <c r="AIE33" s="352"/>
      <c r="AIF33" s="352"/>
      <c r="AIG33" s="352"/>
      <c r="AIH33" s="352"/>
      <c r="AII33" s="352"/>
      <c r="AIJ33" s="352"/>
      <c r="AIK33" s="352"/>
      <c r="AIL33" s="352"/>
      <c r="AIM33" s="352"/>
      <c r="AIN33" s="352"/>
      <c r="AIO33" s="352"/>
      <c r="AIP33" s="352"/>
      <c r="AIQ33" s="352"/>
      <c r="AIR33" s="352"/>
      <c r="AIS33" s="352"/>
      <c r="AIT33" s="352"/>
      <c r="AIU33" s="352"/>
      <c r="AIV33" s="352"/>
      <c r="AIW33" s="352"/>
      <c r="AIX33" s="352"/>
      <c r="AIY33" s="352"/>
      <c r="AIZ33" s="352"/>
      <c r="AJA33" s="352"/>
      <c r="AJB33" s="352"/>
      <c r="AJC33" s="352"/>
      <c r="AJD33" s="352"/>
      <c r="AJE33" s="352"/>
      <c r="AJF33" s="352"/>
      <c r="AJG33" s="352"/>
      <c r="AJH33" s="352"/>
      <c r="AJI33" s="352"/>
      <c r="AJJ33" s="352"/>
      <c r="AJK33" s="352"/>
      <c r="AJL33" s="352"/>
      <c r="AJM33" s="352"/>
      <c r="AJN33" s="352"/>
      <c r="AJO33" s="352"/>
      <c r="AJP33" s="352"/>
      <c r="AJQ33" s="352"/>
      <c r="AJR33" s="352"/>
      <c r="AJS33" s="352"/>
      <c r="AJT33" s="352"/>
      <c r="AJU33" s="352"/>
      <c r="AJV33" s="352"/>
      <c r="AJW33" s="352"/>
      <c r="AJX33" s="352"/>
      <c r="AJY33" s="352"/>
      <c r="AJZ33" s="352"/>
      <c r="AKA33" s="352"/>
      <c r="AKB33" s="352"/>
      <c r="AKC33" s="352"/>
      <c r="AKD33" s="352"/>
      <c r="AKE33" s="352"/>
      <c r="AKF33" s="352"/>
      <c r="AKG33" s="352"/>
      <c r="AKH33" s="352"/>
      <c r="AKI33" s="352"/>
      <c r="AKJ33" s="352"/>
      <c r="AKK33" s="352"/>
      <c r="AKL33" s="352"/>
      <c r="AKM33" s="352"/>
      <c r="AKN33" s="352"/>
      <c r="AKO33" s="352"/>
      <c r="AKP33" s="352"/>
      <c r="AKQ33" s="352"/>
      <c r="AKR33" s="352"/>
      <c r="AKS33" s="352"/>
      <c r="AKT33" s="352"/>
      <c r="AKU33" s="352"/>
      <c r="AKV33" s="352"/>
      <c r="AKW33" s="352"/>
      <c r="AKX33" s="352"/>
      <c r="AKY33" s="352"/>
      <c r="AKZ33" s="352"/>
      <c r="ALA33" s="352"/>
      <c r="ALB33" s="352"/>
      <c r="ALC33" s="352"/>
      <c r="ALD33" s="352"/>
      <c r="ALE33" s="352"/>
      <c r="ALF33" s="352"/>
      <c r="ALG33" s="352"/>
      <c r="ALH33" s="352"/>
      <c r="ALI33" s="352"/>
      <c r="ALJ33" s="352"/>
      <c r="ALK33" s="352"/>
      <c r="ALL33" s="352"/>
      <c r="ALM33" s="352"/>
      <c r="ALN33" s="352"/>
      <c r="ALO33" s="352"/>
      <c r="ALP33" s="352"/>
      <c r="ALQ33" s="352"/>
      <c r="ALR33" s="352"/>
      <c r="ALS33" s="352"/>
      <c r="ALT33" s="352"/>
      <c r="ALU33" s="352"/>
      <c r="ALV33" s="352"/>
      <c r="ALW33" s="352"/>
      <c r="ALX33" s="352"/>
      <c r="ALY33" s="352"/>
      <c r="ALZ33" s="352"/>
      <c r="AMA33" s="352"/>
      <c r="AMB33" s="352"/>
      <c r="AMC33" s="352"/>
      <c r="AMD33" s="352"/>
      <c r="AME33" s="352"/>
      <c r="AMF33" s="352"/>
      <c r="AMG33" s="352"/>
      <c r="AMH33" s="352"/>
      <c r="AMI33" s="352"/>
      <c r="AMJ33" s="352"/>
      <c r="AMK33" s="352"/>
      <c r="AML33" s="352"/>
      <c r="AMM33" s="352"/>
      <c r="AMN33" s="352"/>
      <c r="AMO33" s="352"/>
      <c r="AMP33" s="352"/>
      <c r="AMQ33" s="352"/>
      <c r="AMR33" s="352"/>
      <c r="AMS33" s="352"/>
      <c r="AMT33" s="352"/>
      <c r="AMU33" s="352"/>
      <c r="AMV33" s="352"/>
      <c r="AMW33" s="352"/>
      <c r="AMX33" s="352"/>
      <c r="AMY33" s="352"/>
      <c r="AMZ33" s="352"/>
      <c r="ANA33" s="352"/>
      <c r="ANB33" s="352"/>
      <c r="ANC33" s="352"/>
      <c r="AND33" s="352"/>
      <c r="ANE33" s="352"/>
      <c r="ANF33" s="352"/>
      <c r="ANG33" s="352"/>
      <c r="ANH33" s="352"/>
      <c r="ANI33" s="352"/>
      <c r="ANJ33" s="352"/>
      <c r="ANK33" s="352"/>
      <c r="ANL33" s="352"/>
      <c r="ANM33" s="352"/>
      <c r="ANN33" s="352"/>
      <c r="ANO33" s="352"/>
      <c r="ANP33" s="352"/>
      <c r="ANQ33" s="352"/>
      <c r="ANR33" s="352"/>
      <c r="ANS33" s="352"/>
      <c r="ANT33" s="352"/>
      <c r="ANU33" s="352"/>
      <c r="ANV33" s="352"/>
      <c r="ANW33" s="352"/>
      <c r="ANX33" s="352"/>
      <c r="ANY33" s="352"/>
      <c r="ANZ33" s="352"/>
      <c r="AOA33" s="352"/>
      <c r="AOB33" s="352"/>
      <c r="AOC33" s="352"/>
      <c r="AOD33" s="352"/>
      <c r="AOE33" s="352"/>
      <c r="AOF33" s="352"/>
      <c r="AOG33" s="352"/>
      <c r="AOH33" s="352"/>
      <c r="AOI33" s="352"/>
      <c r="AOJ33" s="352"/>
      <c r="AOK33" s="352"/>
      <c r="AOL33" s="352"/>
      <c r="AOM33" s="352"/>
      <c r="AON33" s="352"/>
      <c r="AOO33" s="352"/>
      <c r="AOP33" s="352"/>
      <c r="AOQ33" s="352"/>
      <c r="AOR33" s="352"/>
      <c r="AOS33" s="352"/>
      <c r="AOT33" s="352"/>
      <c r="AOU33" s="352"/>
      <c r="AOV33" s="352"/>
      <c r="AOW33" s="352"/>
      <c r="AOX33" s="352"/>
      <c r="AOY33" s="352"/>
      <c r="AOZ33" s="352"/>
      <c r="APA33" s="352"/>
      <c r="APB33" s="352"/>
      <c r="APC33" s="352"/>
      <c r="APD33" s="352"/>
      <c r="APE33" s="352"/>
      <c r="APF33" s="352"/>
      <c r="APG33" s="352"/>
      <c r="APH33" s="352"/>
      <c r="API33" s="352"/>
      <c r="APJ33" s="352"/>
      <c r="APK33" s="352"/>
      <c r="APL33" s="352"/>
      <c r="APM33" s="352"/>
      <c r="APN33" s="352"/>
      <c r="APO33" s="352"/>
      <c r="APP33" s="352"/>
      <c r="APQ33" s="352"/>
      <c r="APR33" s="352"/>
      <c r="APS33" s="352"/>
      <c r="APT33" s="352"/>
      <c r="APU33" s="352"/>
      <c r="APV33" s="352"/>
      <c r="APW33" s="352"/>
      <c r="APX33" s="352"/>
      <c r="APY33" s="352"/>
      <c r="APZ33" s="352"/>
      <c r="AQA33" s="352"/>
      <c r="AQB33" s="352"/>
      <c r="AQC33" s="352"/>
      <c r="AQD33" s="352"/>
      <c r="AQE33" s="352"/>
      <c r="AQF33" s="352"/>
      <c r="AQG33" s="352"/>
      <c r="AQH33" s="352"/>
      <c r="AQI33" s="352"/>
      <c r="AQJ33" s="352"/>
      <c r="AQK33" s="352"/>
      <c r="AQL33" s="352"/>
      <c r="AQM33" s="352"/>
      <c r="AQN33" s="352"/>
      <c r="AQO33" s="352"/>
      <c r="AQP33" s="352"/>
      <c r="AQQ33" s="352"/>
      <c r="AQR33" s="352"/>
      <c r="AQS33" s="352"/>
      <c r="AQT33" s="352"/>
      <c r="AQU33" s="352"/>
      <c r="AQV33" s="352"/>
      <c r="AQW33" s="352"/>
      <c r="AQX33" s="352"/>
      <c r="AQY33" s="352"/>
      <c r="AQZ33" s="352"/>
      <c r="ARA33" s="352"/>
      <c r="ARB33" s="352"/>
      <c r="ARC33" s="352"/>
      <c r="ARD33" s="352"/>
      <c r="ARE33" s="352"/>
      <c r="ARF33" s="352"/>
      <c r="ARG33" s="352"/>
      <c r="ARH33" s="352"/>
      <c r="ARI33" s="352"/>
      <c r="ARJ33" s="352"/>
      <c r="ARK33" s="352"/>
      <c r="ARL33" s="352"/>
      <c r="ARM33" s="352"/>
      <c r="ARN33" s="352"/>
      <c r="ARO33" s="352"/>
      <c r="ARP33" s="352"/>
      <c r="ARQ33" s="352"/>
      <c r="ARR33" s="352"/>
      <c r="ARS33" s="352"/>
      <c r="ART33" s="352"/>
      <c r="ARU33" s="352"/>
      <c r="ARV33" s="352"/>
      <c r="ARW33" s="352"/>
      <c r="ARX33" s="352"/>
      <c r="ARY33" s="352"/>
      <c r="ARZ33" s="352"/>
      <c r="ASA33" s="352"/>
      <c r="ASB33" s="352"/>
      <c r="ASC33" s="352"/>
      <c r="ASD33" s="352"/>
      <c r="ASE33" s="352"/>
      <c r="ASF33" s="352"/>
      <c r="ASG33" s="352"/>
      <c r="ASH33" s="352"/>
      <c r="ASI33" s="352"/>
      <c r="ASJ33" s="352"/>
      <c r="ASK33" s="352"/>
      <c r="ASL33" s="352"/>
      <c r="ASM33" s="352"/>
      <c r="ASN33" s="352"/>
      <c r="ASO33" s="352"/>
      <c r="ASP33" s="352"/>
      <c r="ASQ33" s="352"/>
      <c r="ASR33" s="352"/>
      <c r="ASS33" s="352"/>
      <c r="AST33" s="352"/>
      <c r="ASU33" s="352"/>
      <c r="ASV33" s="352"/>
      <c r="ASW33" s="352"/>
      <c r="ASX33" s="352"/>
      <c r="ASY33" s="352"/>
      <c r="ASZ33" s="352"/>
      <c r="ATA33" s="352"/>
      <c r="ATB33" s="352"/>
      <c r="ATC33" s="352"/>
      <c r="ATD33" s="352"/>
      <c r="ATE33" s="352"/>
      <c r="ATF33" s="352"/>
      <c r="ATG33" s="352"/>
      <c r="ATH33" s="352"/>
      <c r="ATI33" s="352"/>
      <c r="ATJ33" s="352"/>
      <c r="ATK33" s="352"/>
      <c r="ATL33" s="352"/>
      <c r="ATM33" s="352"/>
      <c r="ATN33" s="352"/>
      <c r="ATO33" s="352"/>
      <c r="ATP33" s="352"/>
      <c r="ATQ33" s="352"/>
      <c r="ATR33" s="352"/>
      <c r="ATS33" s="352"/>
      <c r="ATT33" s="352"/>
      <c r="ATU33" s="352"/>
      <c r="ATV33" s="352"/>
      <c r="ATW33" s="352"/>
      <c r="ATX33" s="352"/>
      <c r="ATY33" s="352"/>
      <c r="ATZ33" s="352"/>
      <c r="AUA33" s="352"/>
      <c r="AUB33" s="352"/>
      <c r="AUC33" s="352"/>
      <c r="AUD33" s="352"/>
      <c r="AUE33" s="352"/>
      <c r="AUF33" s="352"/>
      <c r="AUG33" s="352"/>
      <c r="AUH33" s="352"/>
      <c r="AUI33" s="352"/>
      <c r="AUJ33" s="352"/>
      <c r="AUK33" s="352"/>
      <c r="AUL33" s="352"/>
      <c r="AUM33" s="352"/>
      <c r="AUN33" s="352"/>
      <c r="AUO33" s="352"/>
      <c r="AUP33" s="352"/>
      <c r="AUQ33" s="352"/>
      <c r="AUR33" s="352"/>
      <c r="AUS33" s="352"/>
      <c r="AUT33" s="352"/>
      <c r="AUU33" s="352"/>
      <c r="AUV33" s="352"/>
      <c r="AUW33" s="352"/>
      <c r="AUX33" s="352"/>
      <c r="AUY33" s="352"/>
      <c r="AUZ33" s="352"/>
      <c r="AVA33" s="352"/>
      <c r="AVB33" s="352"/>
      <c r="AVC33" s="352"/>
      <c r="AVD33" s="352"/>
      <c r="AVE33" s="352"/>
      <c r="AVF33" s="352"/>
      <c r="AVG33" s="352"/>
      <c r="AVH33" s="352"/>
      <c r="AVI33" s="352"/>
      <c r="AVJ33" s="352"/>
      <c r="AVK33" s="352"/>
      <c r="AVL33" s="352"/>
      <c r="AVM33" s="352"/>
      <c r="AVN33" s="352"/>
      <c r="AVO33" s="352"/>
      <c r="AVP33" s="352"/>
      <c r="AVQ33" s="352"/>
      <c r="AVR33" s="352"/>
      <c r="AVS33" s="352"/>
      <c r="AVT33" s="352"/>
      <c r="AVU33" s="352"/>
      <c r="AVV33" s="352"/>
      <c r="AVW33" s="352"/>
      <c r="AVX33" s="352"/>
      <c r="AVY33" s="352"/>
      <c r="AVZ33" s="352"/>
      <c r="AWA33" s="352"/>
      <c r="AWB33" s="352"/>
    </row>
    <row r="34" spans="2:1276" ht="14.25" customHeight="1">
      <c r="B34" s="374"/>
      <c r="C34" s="1189"/>
      <c r="D34" s="1200"/>
      <c r="E34" s="1200"/>
      <c r="F34" s="1193"/>
      <c r="G34" s="1161"/>
      <c r="I34" s="375"/>
    </row>
    <row r="35" spans="2:1276" ht="14.25" customHeight="1">
      <c r="B35" s="374"/>
      <c r="C35" s="1189"/>
      <c r="D35" s="1200"/>
      <c r="E35" s="1200"/>
      <c r="F35" s="1193"/>
      <c r="G35" s="1161"/>
      <c r="I35" s="375"/>
    </row>
    <row r="36" spans="2:1276" ht="14.25" customHeight="1">
      <c r="B36" s="374"/>
      <c r="C36" s="1190"/>
      <c r="D36" s="1201"/>
      <c r="E36" s="1201"/>
      <c r="F36" s="1168"/>
      <c r="G36" s="1162"/>
      <c r="I36" s="375"/>
    </row>
    <row r="37" spans="2:1276" ht="14.25" customHeight="1" thickBot="1">
      <c r="B37" s="376"/>
      <c r="C37" s="1187"/>
      <c r="D37" s="1187"/>
      <c r="E37" s="1187"/>
      <c r="F37" s="1187"/>
      <c r="G37" s="1188"/>
      <c r="I37" s="375"/>
    </row>
    <row r="38" spans="2:1276" ht="9.9499999999999993" customHeight="1" thickBot="1">
      <c r="B38" s="377"/>
      <c r="C38" s="378"/>
      <c r="D38" s="378"/>
      <c r="E38" s="378"/>
      <c r="F38" s="378"/>
      <c r="G38" s="378"/>
      <c r="I38" s="375"/>
    </row>
    <row r="39" spans="2:1276" ht="14.25" customHeight="1">
      <c r="B39" s="385"/>
      <c r="C39" s="391"/>
      <c r="D39" s="391"/>
      <c r="E39" s="391"/>
      <c r="F39" s="391"/>
      <c r="G39" s="392"/>
    </row>
    <row r="40" spans="2:1276" ht="14.25" customHeight="1">
      <c r="B40" s="374"/>
      <c r="C40" s="1189" t="s">
        <v>1836</v>
      </c>
      <c r="D40" s="1198" t="s">
        <v>1837</v>
      </c>
      <c r="E40" s="1198"/>
      <c r="F40" s="1193">
        <v>17.600000000000001</v>
      </c>
      <c r="G40" s="1161">
        <f>F40*(100-$G$30)/100</f>
        <v>17.600000000000001</v>
      </c>
    </row>
    <row r="41" spans="2:1276" ht="14.25" customHeight="1">
      <c r="B41" s="374"/>
      <c r="C41" s="1189"/>
      <c r="D41" s="1198"/>
      <c r="E41" s="1198"/>
      <c r="F41" s="1193"/>
      <c r="G41" s="1161"/>
    </row>
    <row r="42" spans="2:1276" ht="14.25" customHeight="1">
      <c r="B42" s="374"/>
      <c r="C42" s="1189"/>
      <c r="D42" s="1198"/>
      <c r="E42" s="1198"/>
      <c r="F42" s="1193"/>
      <c r="G42" s="1161"/>
    </row>
    <row r="43" spans="2:1276" ht="14.25" customHeight="1">
      <c r="B43" s="374"/>
      <c r="C43" s="1190"/>
      <c r="D43" s="1199"/>
      <c r="E43" s="1199"/>
      <c r="F43" s="1168"/>
      <c r="G43" s="1162"/>
    </row>
    <row r="44" spans="2:1276" ht="14.25" customHeight="1" thickBot="1">
      <c r="B44" s="376"/>
      <c r="C44" s="389"/>
      <c r="D44" s="389"/>
      <c r="E44" s="389"/>
      <c r="F44" s="389"/>
      <c r="G44" s="390"/>
    </row>
    <row r="45" spans="2:1276" ht="9.9499999999999993" customHeight="1" thickBot="1">
      <c r="B45" s="377"/>
      <c r="C45" s="387"/>
      <c r="D45" s="387"/>
      <c r="E45" s="387"/>
      <c r="F45" s="387"/>
      <c r="G45" s="387"/>
    </row>
    <row r="46" spans="2:1276" ht="14.25" customHeight="1">
      <c r="B46" s="385"/>
      <c r="C46" s="391"/>
      <c r="D46" s="391"/>
      <c r="E46" s="391"/>
      <c r="F46" s="391"/>
      <c r="G46" s="392"/>
    </row>
    <row r="47" spans="2:1276" ht="14.25" customHeight="1">
      <c r="B47" s="374"/>
      <c r="C47" s="1189" t="s">
        <v>1838</v>
      </c>
      <c r="D47" s="1200" t="s">
        <v>1835</v>
      </c>
      <c r="E47" s="1200"/>
      <c r="F47" s="1193">
        <v>33.28</v>
      </c>
      <c r="G47" s="1161">
        <f>F47*(100-$G$30)/100</f>
        <v>33.28</v>
      </c>
    </row>
    <row r="48" spans="2:1276" ht="14.25" customHeight="1">
      <c r="B48" s="374"/>
      <c r="C48" s="1189"/>
      <c r="D48" s="1200"/>
      <c r="E48" s="1200"/>
      <c r="F48" s="1193"/>
      <c r="G48" s="1161"/>
    </row>
    <row r="49" spans="2:7" ht="14.25" customHeight="1">
      <c r="B49" s="374"/>
      <c r="C49" s="1189"/>
      <c r="D49" s="1200"/>
      <c r="E49" s="1200"/>
      <c r="F49" s="1193"/>
      <c r="G49" s="1161"/>
    </row>
    <row r="50" spans="2:7" ht="14.25" customHeight="1">
      <c r="B50" s="374"/>
      <c r="C50" s="1190"/>
      <c r="D50" s="1201"/>
      <c r="E50" s="1201"/>
      <c r="F50" s="1168"/>
      <c r="G50" s="1162"/>
    </row>
    <row r="51" spans="2:7" ht="14.25" customHeight="1" thickBot="1">
      <c r="B51" s="376"/>
      <c r="C51" s="389"/>
      <c r="D51" s="389"/>
      <c r="E51" s="389"/>
      <c r="F51" s="389"/>
      <c r="G51" s="390"/>
    </row>
    <row r="52" spans="2:7" ht="14.25" customHeight="1" thickBot="1">
      <c r="B52" s="377"/>
      <c r="C52" s="387"/>
      <c r="D52" s="387"/>
      <c r="E52" s="387"/>
      <c r="F52" s="387"/>
      <c r="G52" s="387"/>
    </row>
    <row r="53" spans="2:7" ht="14.25" customHeight="1">
      <c r="B53" s="385"/>
      <c r="C53" s="391"/>
      <c r="D53" s="391"/>
      <c r="E53" s="391"/>
      <c r="F53" s="391"/>
      <c r="G53" s="392"/>
    </row>
    <row r="54" spans="2:7" ht="14.25" customHeight="1">
      <c r="B54" s="374"/>
      <c r="C54" s="1189" t="s">
        <v>1839</v>
      </c>
      <c r="D54" s="1198" t="s">
        <v>1837</v>
      </c>
      <c r="E54" s="1198"/>
      <c r="F54" s="1193">
        <v>29.14</v>
      </c>
      <c r="G54" s="1161">
        <f>F54*(100-$G$30)/100</f>
        <v>29.14</v>
      </c>
    </row>
    <row r="55" spans="2:7" ht="14.25" customHeight="1">
      <c r="B55" s="374"/>
      <c r="C55" s="1189"/>
      <c r="D55" s="1198"/>
      <c r="E55" s="1198"/>
      <c r="F55" s="1193"/>
      <c r="G55" s="1161"/>
    </row>
    <row r="56" spans="2:7" ht="14.25" customHeight="1">
      <c r="B56" s="374"/>
      <c r="C56" s="1189"/>
      <c r="D56" s="1198"/>
      <c r="E56" s="1198"/>
      <c r="F56" s="1193"/>
      <c r="G56" s="1161"/>
    </row>
    <row r="57" spans="2:7" ht="14.25" customHeight="1">
      <c r="B57" s="374"/>
      <c r="C57" s="1190"/>
      <c r="D57" s="1199"/>
      <c r="E57" s="1199"/>
      <c r="F57" s="1168"/>
      <c r="G57" s="1162"/>
    </row>
    <row r="58" spans="2:7" ht="14.25" customHeight="1" thickBot="1">
      <c r="B58" s="376"/>
      <c r="C58" s="389"/>
      <c r="D58" s="389"/>
      <c r="E58" s="389"/>
      <c r="F58" s="389"/>
      <c r="G58" s="390"/>
    </row>
    <row r="59" spans="2:7" ht="9.9499999999999993" customHeight="1">
      <c r="B59" s="377"/>
      <c r="C59" s="387"/>
      <c r="D59" s="387"/>
      <c r="E59" s="387"/>
      <c r="F59" s="387"/>
      <c r="G59" s="387"/>
    </row>
    <row r="60" spans="2:7" ht="14.25" customHeight="1">
      <c r="B60" s="377"/>
      <c r="C60" s="387"/>
      <c r="D60" s="387"/>
      <c r="E60" s="387"/>
      <c r="F60" s="387"/>
      <c r="G60" s="387"/>
    </row>
    <row r="61" spans="2:7" ht="14.25" customHeight="1">
      <c r="B61" s="377"/>
      <c r="C61" s="387"/>
      <c r="D61" s="387"/>
      <c r="E61" s="387"/>
      <c r="F61" s="387"/>
      <c r="G61" s="387"/>
    </row>
    <row r="62" spans="2:7" ht="14.25" customHeight="1">
      <c r="B62" s="1194" t="s">
        <v>1840</v>
      </c>
      <c r="C62" s="1195"/>
      <c r="D62" s="1195"/>
      <c r="E62" s="1195"/>
      <c r="F62" s="1195"/>
      <c r="G62" s="681" t="str">
        <f>MID('DISCOUNT CARD'!J25,1,2)</f>
        <v>00</v>
      </c>
    </row>
    <row r="63" spans="2:7" ht="9.9499999999999993" customHeight="1" thickBot="1">
      <c r="B63" s="377"/>
      <c r="C63" s="387"/>
      <c r="D63" s="387"/>
      <c r="E63" s="387"/>
      <c r="F63" s="387"/>
      <c r="G63" s="387"/>
    </row>
    <row r="64" spans="2:7" ht="14.25" customHeight="1">
      <c r="B64" s="385"/>
      <c r="C64" s="391"/>
      <c r="D64" s="391"/>
      <c r="E64" s="391"/>
      <c r="F64" s="391"/>
      <c r="G64" s="392"/>
    </row>
    <row r="65" spans="2:7" ht="14.25" customHeight="1">
      <c r="B65" s="374"/>
      <c r="C65" s="1189" t="s">
        <v>1841</v>
      </c>
      <c r="D65" s="1198" t="s">
        <v>1842</v>
      </c>
      <c r="E65" s="1198"/>
      <c r="F65" s="1193">
        <v>15.27</v>
      </c>
      <c r="G65" s="1161">
        <f>F65*(100-$G$62)/100</f>
        <v>15.27</v>
      </c>
    </row>
    <row r="66" spans="2:7" ht="14.25" customHeight="1">
      <c r="B66" s="374"/>
      <c r="C66" s="1189"/>
      <c r="D66" s="1198"/>
      <c r="E66" s="1198"/>
      <c r="F66" s="1193"/>
      <c r="G66" s="1161"/>
    </row>
    <row r="67" spans="2:7" ht="14.25" customHeight="1">
      <c r="B67" s="374"/>
      <c r="C67" s="1189"/>
      <c r="D67" s="1198"/>
      <c r="E67" s="1198"/>
      <c r="F67" s="1193"/>
      <c r="G67" s="1161"/>
    </row>
    <row r="68" spans="2:7" ht="14.25" customHeight="1">
      <c r="B68" s="374"/>
      <c r="C68" s="1190"/>
      <c r="D68" s="1199"/>
      <c r="E68" s="1199"/>
      <c r="F68" s="1168"/>
      <c r="G68" s="1162"/>
    </row>
    <row r="69" spans="2:7" ht="14.25" customHeight="1" thickBot="1">
      <c r="B69" s="376"/>
      <c r="C69" s="389"/>
      <c r="D69" s="389"/>
      <c r="E69" s="389"/>
      <c r="F69" s="389"/>
      <c r="G69" s="390"/>
    </row>
    <row r="70" spans="2:7" ht="9.9499999999999993" customHeight="1" thickBot="1">
      <c r="B70" s="377"/>
      <c r="C70" s="387"/>
      <c r="D70" s="387"/>
      <c r="E70" s="387"/>
      <c r="F70" s="387"/>
      <c r="G70" s="387"/>
    </row>
    <row r="71" spans="2:7" ht="14.25" customHeight="1">
      <c r="B71" s="385"/>
      <c r="C71" s="391"/>
      <c r="D71" s="391"/>
      <c r="E71" s="391"/>
      <c r="F71" s="391"/>
      <c r="G71" s="392"/>
    </row>
    <row r="72" spans="2:7" ht="14.25" customHeight="1">
      <c r="B72" s="374"/>
      <c r="C72" s="1189" t="s">
        <v>1843</v>
      </c>
      <c r="D72" s="1198" t="s">
        <v>1844</v>
      </c>
      <c r="E72" s="1198"/>
      <c r="F72" s="1193">
        <v>15.29</v>
      </c>
      <c r="G72" s="1161">
        <f>F72*(100-$G$62)/100</f>
        <v>15.29</v>
      </c>
    </row>
    <row r="73" spans="2:7" ht="14.25" customHeight="1">
      <c r="B73" s="374"/>
      <c r="C73" s="1189"/>
      <c r="D73" s="1198"/>
      <c r="E73" s="1198"/>
      <c r="F73" s="1193"/>
      <c r="G73" s="1161"/>
    </row>
    <row r="74" spans="2:7" ht="14.25" customHeight="1">
      <c r="B74" s="374"/>
      <c r="C74" s="1189"/>
      <c r="D74" s="1198"/>
      <c r="E74" s="1198"/>
      <c r="F74" s="1193"/>
      <c r="G74" s="1161"/>
    </row>
    <row r="75" spans="2:7" ht="14.25" customHeight="1">
      <c r="B75" s="374"/>
      <c r="C75" s="1190"/>
      <c r="D75" s="1199"/>
      <c r="E75" s="1199"/>
      <c r="F75" s="1168"/>
      <c r="G75" s="1162"/>
    </row>
    <row r="76" spans="2:7" ht="14.25" customHeight="1" thickBot="1">
      <c r="B76" s="376"/>
      <c r="C76" s="389"/>
      <c r="D76" s="389"/>
      <c r="E76" s="389"/>
      <c r="F76" s="389"/>
      <c r="G76" s="390"/>
    </row>
    <row r="77" spans="2:7" ht="9.9499999999999993" customHeight="1">
      <c r="B77" s="377"/>
      <c r="C77" s="387"/>
      <c r="D77" s="387"/>
      <c r="E77" s="387"/>
      <c r="F77" s="387"/>
      <c r="G77" s="387"/>
    </row>
    <row r="78" spans="2:7" ht="14.25" customHeight="1">
      <c r="B78" s="1194" t="s">
        <v>1845</v>
      </c>
      <c r="C78" s="1195"/>
      <c r="D78" s="1195"/>
      <c r="E78" s="1195"/>
      <c r="F78" s="1195"/>
      <c r="G78" s="681" t="str">
        <f>MID('DISCOUNT CARD'!J25,1,2)</f>
        <v>00</v>
      </c>
    </row>
    <row r="79" spans="2:7" ht="9.9499999999999993" customHeight="1" thickBot="1">
      <c r="B79" s="377"/>
      <c r="C79" s="387"/>
      <c r="D79" s="387"/>
      <c r="E79" s="387"/>
      <c r="F79" s="387"/>
      <c r="G79" s="387"/>
    </row>
    <row r="80" spans="2:7" ht="14.25" customHeight="1">
      <c r="B80" s="385"/>
      <c r="C80" s="391"/>
      <c r="D80" s="391"/>
      <c r="E80" s="391"/>
      <c r="F80" s="391"/>
      <c r="G80" s="392"/>
    </row>
    <row r="81" spans="2:7" ht="14.25" customHeight="1">
      <c r="B81" s="374"/>
      <c r="C81" s="1189" t="s">
        <v>1846</v>
      </c>
      <c r="D81" s="1198" t="s">
        <v>1847</v>
      </c>
      <c r="E81" s="1198"/>
      <c r="F81" s="1193">
        <v>25.66</v>
      </c>
      <c r="G81" s="1161">
        <f>F81*(100-$G$78)/100</f>
        <v>25.66</v>
      </c>
    </row>
    <row r="82" spans="2:7" ht="14.25" customHeight="1">
      <c r="B82" s="374"/>
      <c r="C82" s="1189"/>
      <c r="D82" s="1198"/>
      <c r="E82" s="1198"/>
      <c r="F82" s="1193"/>
      <c r="G82" s="1161"/>
    </row>
    <row r="83" spans="2:7" ht="14.25" customHeight="1">
      <c r="B83" s="374"/>
      <c r="C83" s="1189"/>
      <c r="D83" s="1198"/>
      <c r="E83" s="1198"/>
      <c r="F83" s="1193"/>
      <c r="G83" s="1161"/>
    </row>
    <row r="84" spans="2:7" ht="14.25" customHeight="1">
      <c r="B84" s="374"/>
      <c r="C84" s="1190"/>
      <c r="D84" s="1199"/>
      <c r="E84" s="1199"/>
      <c r="F84" s="1168"/>
      <c r="G84" s="1162"/>
    </row>
    <row r="85" spans="2:7" ht="14.25" customHeight="1" thickBot="1">
      <c r="B85" s="376"/>
      <c r="C85" s="389"/>
      <c r="D85" s="389"/>
      <c r="E85" s="389"/>
      <c r="F85" s="389"/>
      <c r="G85" s="390"/>
    </row>
    <row r="86" spans="2:7" ht="9.9499999999999993" customHeight="1" thickBot="1">
      <c r="B86" s="377"/>
      <c r="C86" s="387"/>
      <c r="D86" s="387"/>
      <c r="E86" s="387"/>
      <c r="F86" s="387"/>
      <c r="G86" s="387"/>
    </row>
    <row r="87" spans="2:7" ht="14.25" customHeight="1">
      <c r="B87" s="385"/>
      <c r="C87" s="391"/>
      <c r="D87" s="391"/>
      <c r="E87" s="391"/>
      <c r="F87" s="391"/>
      <c r="G87" s="392"/>
    </row>
    <row r="88" spans="2:7" ht="14.25" customHeight="1">
      <c r="B88" s="374"/>
      <c r="C88" s="1189" t="s">
        <v>1848</v>
      </c>
      <c r="D88" s="1198" t="s">
        <v>1849</v>
      </c>
      <c r="E88" s="1198"/>
      <c r="F88" s="1193">
        <v>40.770000000000003</v>
      </c>
      <c r="G88" s="1161">
        <f>F88*(100-$G$78)/100</f>
        <v>40.770000000000003</v>
      </c>
    </row>
    <row r="89" spans="2:7" ht="14.25" customHeight="1">
      <c r="B89" s="374"/>
      <c r="C89" s="1189"/>
      <c r="D89" s="1198"/>
      <c r="E89" s="1198"/>
      <c r="F89" s="1193"/>
      <c r="G89" s="1161"/>
    </row>
    <row r="90" spans="2:7" ht="14.25" customHeight="1">
      <c r="B90" s="374"/>
      <c r="C90" s="1189"/>
      <c r="D90" s="1198"/>
      <c r="E90" s="1198"/>
      <c r="F90" s="1193"/>
      <c r="G90" s="1161"/>
    </row>
    <row r="91" spans="2:7" ht="14.25" customHeight="1">
      <c r="B91" s="374"/>
      <c r="C91" s="1190"/>
      <c r="D91" s="1199"/>
      <c r="E91" s="1199"/>
      <c r="F91" s="1168"/>
      <c r="G91" s="1162"/>
    </row>
    <row r="92" spans="2:7" ht="14.25" customHeight="1" thickBot="1">
      <c r="B92" s="376"/>
      <c r="C92" s="389"/>
      <c r="D92" s="389"/>
      <c r="E92" s="389"/>
      <c r="F92" s="389"/>
      <c r="G92" s="390"/>
    </row>
    <row r="93" spans="2:7" ht="9.9499999999999993" customHeight="1" thickBot="1">
      <c r="B93" s="377"/>
      <c r="C93" s="387"/>
      <c r="D93" s="387"/>
      <c r="E93" s="387"/>
      <c r="F93" s="387"/>
      <c r="G93" s="387"/>
    </row>
    <row r="94" spans="2:7" ht="14.25" customHeight="1">
      <c r="B94" s="385"/>
      <c r="C94" s="391"/>
      <c r="D94" s="391"/>
      <c r="E94" s="391"/>
      <c r="F94" s="391"/>
      <c r="G94" s="392"/>
    </row>
    <row r="95" spans="2:7" ht="14.25" customHeight="1">
      <c r="B95" s="374"/>
      <c r="C95" s="1189" t="s">
        <v>1850</v>
      </c>
      <c r="D95" s="1198" t="s">
        <v>1851</v>
      </c>
      <c r="E95" s="1198"/>
      <c r="F95" s="1193">
        <v>39.44</v>
      </c>
      <c r="G95" s="1161">
        <f>F95*(100-$G$78)/100</f>
        <v>39.44</v>
      </c>
    </row>
    <row r="96" spans="2:7" ht="14.25" customHeight="1">
      <c r="B96" s="374"/>
      <c r="C96" s="1189"/>
      <c r="D96" s="1198"/>
      <c r="E96" s="1198"/>
      <c r="F96" s="1193"/>
      <c r="G96" s="1161"/>
    </row>
    <row r="97" spans="2:7" ht="14.25" customHeight="1">
      <c r="B97" s="374"/>
      <c r="C97" s="1189"/>
      <c r="D97" s="1198"/>
      <c r="E97" s="1198"/>
      <c r="F97" s="1193"/>
      <c r="G97" s="1161"/>
    </row>
    <row r="98" spans="2:7" ht="14.25" customHeight="1">
      <c r="B98" s="374"/>
      <c r="C98" s="1190"/>
      <c r="D98" s="1199"/>
      <c r="E98" s="1199"/>
      <c r="F98" s="1168"/>
      <c r="G98" s="1162"/>
    </row>
    <row r="99" spans="2:7" ht="14.25" customHeight="1" thickBot="1">
      <c r="B99" s="376"/>
      <c r="C99" s="389"/>
      <c r="D99" s="389"/>
      <c r="E99" s="389"/>
      <c r="F99" s="389"/>
      <c r="G99" s="390"/>
    </row>
    <row r="100" spans="2:7" ht="9.9499999999999993" customHeight="1" thickBot="1">
      <c r="B100" s="377"/>
      <c r="C100" s="387"/>
      <c r="D100" s="387"/>
      <c r="E100" s="387"/>
      <c r="F100" s="387"/>
      <c r="G100" s="387"/>
    </row>
    <row r="101" spans="2:7" ht="14.25" customHeight="1">
      <c r="B101" s="385"/>
      <c r="C101" s="391"/>
      <c r="D101" s="391"/>
      <c r="E101" s="391"/>
      <c r="F101" s="391"/>
      <c r="G101" s="392"/>
    </row>
    <row r="102" spans="2:7" ht="14.25" customHeight="1">
      <c r="B102" s="374"/>
      <c r="C102" s="1189" t="s">
        <v>1852</v>
      </c>
      <c r="D102" s="1198" t="s">
        <v>1853</v>
      </c>
      <c r="E102" s="1198"/>
      <c r="F102" s="1193">
        <v>71.88</v>
      </c>
      <c r="G102" s="1161">
        <f>F102*(100-$G$78)/100</f>
        <v>71.88</v>
      </c>
    </row>
    <row r="103" spans="2:7" ht="14.25" customHeight="1">
      <c r="B103" s="374"/>
      <c r="C103" s="1189"/>
      <c r="D103" s="1198"/>
      <c r="E103" s="1198"/>
      <c r="F103" s="1193"/>
      <c r="G103" s="1161"/>
    </row>
    <row r="104" spans="2:7" ht="14.25" customHeight="1">
      <c r="B104" s="374"/>
      <c r="C104" s="1189"/>
      <c r="D104" s="1198"/>
      <c r="E104" s="1198"/>
      <c r="F104" s="1193"/>
      <c r="G104" s="1161"/>
    </row>
    <row r="105" spans="2:7" ht="14.25" customHeight="1">
      <c r="B105" s="374"/>
      <c r="C105" s="1190"/>
      <c r="D105" s="1199"/>
      <c r="E105" s="1199"/>
      <c r="F105" s="1168"/>
      <c r="G105" s="1162"/>
    </row>
    <row r="106" spans="2:7" ht="14.25" customHeight="1" thickBot="1">
      <c r="B106" s="376"/>
      <c r="C106" s="389"/>
      <c r="D106" s="389"/>
      <c r="E106" s="389"/>
      <c r="F106" s="389"/>
      <c r="G106" s="390"/>
    </row>
    <row r="107" spans="2:7" ht="9.9499999999999993" customHeight="1">
      <c r="B107" s="377"/>
      <c r="C107" s="387"/>
      <c r="D107" s="387"/>
      <c r="E107" s="387"/>
      <c r="F107" s="387"/>
      <c r="G107" s="387"/>
    </row>
    <row r="108" spans="2:7" ht="14.25" customHeight="1">
      <c r="B108" s="1194" t="s">
        <v>1854</v>
      </c>
      <c r="C108" s="1195"/>
      <c r="D108" s="1195"/>
      <c r="E108" s="1195"/>
      <c r="F108" s="1195"/>
      <c r="G108" s="681" t="str">
        <f>MID('DISCOUNT CARD'!J25,1,2)</f>
        <v>00</v>
      </c>
    </row>
    <row r="109" spans="2:7" ht="9.9499999999999993" customHeight="1" thickBot="1">
      <c r="B109" s="377"/>
      <c r="C109" s="387"/>
      <c r="D109" s="387"/>
      <c r="E109" s="387"/>
      <c r="F109" s="387"/>
      <c r="G109" s="387"/>
    </row>
    <row r="110" spans="2:7" ht="14.25" customHeight="1">
      <c r="B110" s="385"/>
      <c r="C110" s="391"/>
      <c r="D110" s="391"/>
      <c r="E110" s="391"/>
      <c r="F110" s="391"/>
      <c r="G110" s="392"/>
    </row>
    <row r="111" spans="2:7" ht="14.25" customHeight="1">
      <c r="B111" s="374"/>
      <c r="C111" s="1189" t="s">
        <v>1855</v>
      </c>
      <c r="D111" s="1198" t="s">
        <v>1856</v>
      </c>
      <c r="E111" s="1198"/>
      <c r="F111" s="1193">
        <v>92.37</v>
      </c>
      <c r="G111" s="1161">
        <f>F111*(100-$G$108)/100</f>
        <v>92.37</v>
      </c>
    </row>
    <row r="112" spans="2:7" ht="14.25" customHeight="1">
      <c r="B112" s="374"/>
      <c r="C112" s="1189"/>
      <c r="D112" s="1198"/>
      <c r="E112" s="1198"/>
      <c r="F112" s="1193"/>
      <c r="G112" s="1161"/>
    </row>
    <row r="113" spans="2:7" ht="14.25" customHeight="1">
      <c r="B113" s="374"/>
      <c r="C113" s="1189"/>
      <c r="D113" s="1198"/>
      <c r="E113" s="1198"/>
      <c r="F113" s="1193"/>
      <c r="G113" s="1161"/>
    </row>
    <row r="114" spans="2:7" ht="14.25" customHeight="1">
      <c r="B114" s="374"/>
      <c r="C114" s="1190"/>
      <c r="D114" s="1199"/>
      <c r="E114" s="1199"/>
      <c r="F114" s="1168"/>
      <c r="G114" s="1162"/>
    </row>
    <row r="115" spans="2:7" ht="14.25" customHeight="1" thickBot="1">
      <c r="B115" s="376"/>
      <c r="C115" s="389"/>
      <c r="D115" s="389"/>
      <c r="E115" s="389"/>
      <c r="F115" s="389"/>
      <c r="G115" s="390"/>
    </row>
    <row r="116" spans="2:7" ht="14.25" customHeight="1" thickBot="1">
      <c r="B116" s="377"/>
      <c r="C116" s="387"/>
      <c r="D116" s="387"/>
      <c r="E116" s="387"/>
      <c r="F116" s="387"/>
      <c r="G116" s="387"/>
    </row>
    <row r="117" spans="2:7" ht="14.25" customHeight="1">
      <c r="B117" s="385"/>
      <c r="C117" s="391"/>
      <c r="D117" s="391"/>
      <c r="E117" s="391"/>
      <c r="F117" s="391"/>
      <c r="G117" s="392"/>
    </row>
    <row r="118" spans="2:7" ht="14.25" customHeight="1">
      <c r="B118" s="374"/>
      <c r="C118" s="1189" t="s">
        <v>1857</v>
      </c>
      <c r="D118" s="1198" t="s">
        <v>1858</v>
      </c>
      <c r="E118" s="1198"/>
      <c r="F118" s="1193">
        <v>92.13</v>
      </c>
      <c r="G118" s="1161">
        <f>F118*(100-$G$108)/100</f>
        <v>92.13</v>
      </c>
    </row>
    <row r="119" spans="2:7" ht="14.25" customHeight="1">
      <c r="B119" s="374"/>
      <c r="C119" s="1189"/>
      <c r="D119" s="1198"/>
      <c r="E119" s="1198"/>
      <c r="F119" s="1193"/>
      <c r="G119" s="1161"/>
    </row>
    <row r="120" spans="2:7" ht="14.25" customHeight="1">
      <c r="B120" s="374"/>
      <c r="C120" s="1189"/>
      <c r="D120" s="1198"/>
      <c r="E120" s="1198"/>
      <c r="F120" s="1193"/>
      <c r="G120" s="1161"/>
    </row>
    <row r="121" spans="2:7" ht="14.25" customHeight="1">
      <c r="B121" s="374"/>
      <c r="C121" s="1190"/>
      <c r="D121" s="1199"/>
      <c r="E121" s="1199"/>
      <c r="F121" s="1168"/>
      <c r="G121" s="1162"/>
    </row>
    <row r="122" spans="2:7" ht="14.25" customHeight="1" thickBot="1">
      <c r="B122" s="376"/>
      <c r="C122" s="389"/>
      <c r="D122" s="389"/>
      <c r="E122" s="389"/>
      <c r="F122" s="389"/>
      <c r="G122" s="390"/>
    </row>
    <row r="123" spans="2:7" ht="14.25" customHeight="1">
      <c r="B123" s="1194" t="s">
        <v>1859</v>
      </c>
      <c r="C123" s="1195"/>
      <c r="D123" s="1195"/>
      <c r="E123" s="1195"/>
      <c r="F123" s="1195"/>
      <c r="G123" s="681" t="str">
        <f>MID('DISCOUNT CARD'!J25,1,2)</f>
        <v>00</v>
      </c>
    </row>
    <row r="124" spans="2:7" ht="9.9499999999999993" customHeight="1" thickBot="1">
      <c r="B124" s="377"/>
      <c r="C124" s="387"/>
      <c r="D124" s="387"/>
      <c r="E124" s="387"/>
      <c r="F124" s="387"/>
      <c r="G124" s="387"/>
    </row>
    <row r="125" spans="2:7" ht="14.25" customHeight="1">
      <c r="B125" s="385"/>
      <c r="C125" s="391"/>
      <c r="D125" s="391"/>
      <c r="E125" s="391"/>
      <c r="F125" s="391"/>
      <c r="G125" s="392"/>
    </row>
    <row r="126" spans="2:7" ht="14.25" customHeight="1">
      <c r="B126" s="374"/>
      <c r="C126" s="1189" t="s">
        <v>1860</v>
      </c>
      <c r="D126" s="1198" t="s">
        <v>1861</v>
      </c>
      <c r="E126" s="1198"/>
      <c r="F126" s="1193">
        <v>40.32</v>
      </c>
      <c r="G126" s="1161">
        <f>F126*(100-$G$123)/100</f>
        <v>40.32</v>
      </c>
    </row>
    <row r="127" spans="2:7" ht="14.25" customHeight="1">
      <c r="B127" s="374"/>
      <c r="C127" s="1189"/>
      <c r="D127" s="1198"/>
      <c r="E127" s="1198"/>
      <c r="F127" s="1193"/>
      <c r="G127" s="1161"/>
    </row>
    <row r="128" spans="2:7" ht="14.25" customHeight="1">
      <c r="B128" s="374"/>
      <c r="C128" s="1189"/>
      <c r="D128" s="1198"/>
      <c r="E128" s="1198"/>
      <c r="F128" s="1193"/>
      <c r="G128" s="1161"/>
    </row>
    <row r="129" spans="2:7" ht="14.25" customHeight="1">
      <c r="B129" s="374"/>
      <c r="C129" s="1190"/>
      <c r="D129" s="1199"/>
      <c r="E129" s="1199"/>
      <c r="F129" s="1168"/>
      <c r="G129" s="1162"/>
    </row>
    <row r="130" spans="2:7" ht="14.25" customHeight="1" thickBot="1">
      <c r="B130" s="376"/>
      <c r="C130" s="389"/>
      <c r="D130" s="389"/>
      <c r="E130" s="389"/>
      <c r="F130" s="389"/>
      <c r="G130" s="390"/>
    </row>
    <row r="131" spans="2:7" ht="9.9499999999999993" customHeight="1" thickBot="1">
      <c r="B131" s="377"/>
      <c r="C131" s="387"/>
      <c r="D131" s="387"/>
      <c r="E131" s="387"/>
      <c r="F131" s="387"/>
      <c r="G131" s="387"/>
    </row>
    <row r="132" spans="2:7" ht="14.25" customHeight="1">
      <c r="B132" s="385"/>
      <c r="C132" s="391"/>
      <c r="D132" s="391"/>
      <c r="E132" s="391"/>
      <c r="F132" s="391"/>
      <c r="G132" s="392"/>
    </row>
    <row r="133" spans="2:7" ht="14.25" customHeight="1">
      <c r="B133" s="374"/>
      <c r="C133" s="1189" t="s">
        <v>1862</v>
      </c>
      <c r="D133" s="1198" t="s">
        <v>1863</v>
      </c>
      <c r="E133" s="1198"/>
      <c r="F133" s="1193">
        <v>128.66999999999999</v>
      </c>
      <c r="G133" s="1161">
        <f>F133*(100-$G$123)/100</f>
        <v>128.66999999999999</v>
      </c>
    </row>
    <row r="134" spans="2:7" ht="14.25" customHeight="1">
      <c r="B134" s="374"/>
      <c r="C134" s="1189"/>
      <c r="D134" s="1198"/>
      <c r="E134" s="1198"/>
      <c r="F134" s="1193"/>
      <c r="G134" s="1161"/>
    </row>
    <row r="135" spans="2:7" ht="14.25" customHeight="1">
      <c r="B135" s="374"/>
      <c r="C135" s="1189"/>
      <c r="D135" s="1198"/>
      <c r="E135" s="1198"/>
      <c r="F135" s="1193"/>
      <c r="G135" s="1161"/>
    </row>
    <row r="136" spans="2:7" ht="14.25" customHeight="1">
      <c r="B136" s="374"/>
      <c r="C136" s="1190"/>
      <c r="D136" s="1199"/>
      <c r="E136" s="1199"/>
      <c r="F136" s="1168"/>
      <c r="G136" s="1162"/>
    </row>
    <row r="137" spans="2:7" ht="14.25" customHeight="1" thickBot="1">
      <c r="B137" s="376"/>
      <c r="C137" s="389"/>
      <c r="D137" s="389"/>
      <c r="E137" s="389"/>
      <c r="F137" s="389"/>
      <c r="G137" s="390"/>
    </row>
    <row r="138" spans="2:7" ht="9.9499999999999993" customHeight="1" thickBot="1">
      <c r="B138" s="377"/>
      <c r="C138" s="387"/>
      <c r="D138" s="387"/>
      <c r="E138" s="387"/>
      <c r="F138" s="387"/>
      <c r="G138" s="387"/>
    </row>
    <row r="139" spans="2:7" ht="14.25" customHeight="1">
      <c r="B139" s="686"/>
      <c r="C139" s="391"/>
      <c r="D139" s="391"/>
      <c r="E139" s="391"/>
      <c r="F139" s="391"/>
      <c r="G139" s="392"/>
    </row>
    <row r="140" spans="2:7" ht="14.25" customHeight="1">
      <c r="B140" s="383"/>
      <c r="C140" s="1189" t="s">
        <v>1864</v>
      </c>
      <c r="D140" s="1198" t="s">
        <v>1865</v>
      </c>
      <c r="E140" s="1198"/>
      <c r="F140" s="1193">
        <v>131.25</v>
      </c>
      <c r="G140" s="1161">
        <f>F140*(100-$G$123)/100</f>
        <v>131.25</v>
      </c>
    </row>
    <row r="141" spans="2:7" ht="14.25" customHeight="1">
      <c r="B141" s="383"/>
      <c r="C141" s="1189"/>
      <c r="D141" s="1198"/>
      <c r="E141" s="1198"/>
      <c r="F141" s="1193"/>
      <c r="G141" s="1161"/>
    </row>
    <row r="142" spans="2:7" ht="14.25" customHeight="1">
      <c r="B142" s="383"/>
      <c r="C142" s="1189"/>
      <c r="D142" s="1198"/>
      <c r="E142" s="1198"/>
      <c r="F142" s="1193"/>
      <c r="G142" s="1161"/>
    </row>
    <row r="143" spans="2:7" ht="14.25" customHeight="1">
      <c r="B143" s="383"/>
      <c r="C143" s="1190"/>
      <c r="D143" s="1199"/>
      <c r="E143" s="1199"/>
      <c r="F143" s="1168"/>
      <c r="G143" s="1162"/>
    </row>
    <row r="144" spans="2:7" ht="14.25" customHeight="1" thickBot="1">
      <c r="B144" s="687"/>
      <c r="C144" s="389"/>
      <c r="D144" s="389"/>
      <c r="E144" s="389"/>
      <c r="F144" s="389"/>
      <c r="G144" s="390"/>
    </row>
    <row r="145" spans="2:7" ht="9.9499999999999993" customHeight="1" thickBot="1">
      <c r="B145" s="377"/>
      <c r="C145" s="387"/>
      <c r="D145" s="387"/>
      <c r="E145" s="387"/>
      <c r="F145" s="387"/>
      <c r="G145" s="387"/>
    </row>
    <row r="146" spans="2:7" ht="14.25" customHeight="1">
      <c r="B146" s="385"/>
      <c r="C146" s="391"/>
      <c r="D146" s="391"/>
      <c r="E146" s="391"/>
      <c r="F146" s="391"/>
      <c r="G146" s="392"/>
    </row>
    <row r="147" spans="2:7" ht="14.25" customHeight="1">
      <c r="B147" s="374"/>
      <c r="C147" s="1189" t="s">
        <v>1866</v>
      </c>
      <c r="D147" s="1196" t="s">
        <v>1867</v>
      </c>
      <c r="E147" s="1196"/>
      <c r="F147" s="1193">
        <v>216.69</v>
      </c>
      <c r="G147" s="1161">
        <f>F147*(100-$G$123)/100</f>
        <v>216.69</v>
      </c>
    </row>
    <row r="148" spans="2:7" ht="14.25" customHeight="1">
      <c r="B148" s="374"/>
      <c r="C148" s="1189"/>
      <c r="D148" s="1196"/>
      <c r="E148" s="1196"/>
      <c r="F148" s="1193"/>
      <c r="G148" s="1161"/>
    </row>
    <row r="149" spans="2:7" ht="14.25" customHeight="1">
      <c r="B149" s="374"/>
      <c r="C149" s="1189"/>
      <c r="D149" s="1196"/>
      <c r="E149" s="1196"/>
      <c r="F149" s="1193"/>
      <c r="G149" s="1161"/>
    </row>
    <row r="150" spans="2:7" ht="14.25" customHeight="1">
      <c r="B150" s="374"/>
      <c r="C150" s="1190"/>
      <c r="D150" s="1197"/>
      <c r="E150" s="1197"/>
      <c r="F150" s="1168"/>
      <c r="G150" s="1162"/>
    </row>
    <row r="151" spans="2:7" ht="14.25" customHeight="1" thickBot="1">
      <c r="B151" s="376"/>
      <c r="C151" s="389"/>
      <c r="D151" s="389"/>
      <c r="E151" s="389"/>
      <c r="F151" s="389"/>
      <c r="G151" s="390"/>
    </row>
    <row r="152" spans="2:7" ht="9.9499999999999993" customHeight="1" thickBot="1">
      <c r="B152" s="377"/>
      <c r="C152" s="387"/>
      <c r="D152" s="387"/>
      <c r="E152" s="387"/>
      <c r="F152" s="387"/>
      <c r="G152" s="387"/>
    </row>
    <row r="153" spans="2:7" ht="14.25" customHeight="1">
      <c r="B153" s="385"/>
      <c r="C153" s="391"/>
      <c r="D153" s="391"/>
      <c r="E153" s="391"/>
      <c r="F153" s="391"/>
      <c r="G153" s="392"/>
    </row>
    <row r="154" spans="2:7" ht="14.25" customHeight="1">
      <c r="B154" s="374"/>
      <c r="C154" s="1189" t="s">
        <v>1868</v>
      </c>
      <c r="D154" s="1196" t="s">
        <v>1869</v>
      </c>
      <c r="E154" s="1196"/>
      <c r="F154" s="1193">
        <v>235.66</v>
      </c>
      <c r="G154" s="1161">
        <f>F154*(100-$G$123)/100</f>
        <v>235.66</v>
      </c>
    </row>
    <row r="155" spans="2:7" ht="14.25" customHeight="1">
      <c r="B155" s="374"/>
      <c r="C155" s="1189"/>
      <c r="D155" s="1196"/>
      <c r="E155" s="1196"/>
      <c r="F155" s="1193"/>
      <c r="G155" s="1161"/>
    </row>
    <row r="156" spans="2:7" ht="14.25" customHeight="1">
      <c r="B156" s="374"/>
      <c r="C156" s="1189"/>
      <c r="D156" s="1196"/>
      <c r="E156" s="1196"/>
      <c r="F156" s="1193"/>
      <c r="G156" s="1161"/>
    </row>
    <row r="157" spans="2:7" ht="14.25" customHeight="1">
      <c r="B157" s="374"/>
      <c r="C157" s="1190"/>
      <c r="D157" s="1197"/>
      <c r="E157" s="1197"/>
      <c r="F157" s="1168"/>
      <c r="G157" s="1162"/>
    </row>
    <row r="158" spans="2:7" ht="14.25" customHeight="1" thickBot="1">
      <c r="B158" s="376"/>
      <c r="C158" s="389"/>
      <c r="D158" s="389"/>
      <c r="E158" s="389"/>
      <c r="F158" s="389"/>
      <c r="G158" s="390"/>
    </row>
    <row r="159" spans="2:7" ht="9.9499999999999993" customHeight="1" thickBot="1">
      <c r="B159" s="377"/>
      <c r="C159" s="387"/>
      <c r="D159" s="387"/>
      <c r="E159" s="387"/>
      <c r="F159" s="387"/>
      <c r="G159" s="387"/>
    </row>
    <row r="160" spans="2:7" ht="14.25" customHeight="1">
      <c r="B160" s="385"/>
      <c r="C160" s="391"/>
      <c r="D160" s="391"/>
      <c r="E160" s="391"/>
      <c r="F160" s="391"/>
      <c r="G160" s="392"/>
    </row>
    <row r="161" spans="2:7" ht="14.25" customHeight="1">
      <c r="B161" s="374"/>
      <c r="C161" s="1189" t="s">
        <v>1870</v>
      </c>
      <c r="D161" s="1198" t="s">
        <v>1871</v>
      </c>
      <c r="E161" s="1198"/>
      <c r="F161" s="1193">
        <v>130.61000000000001</v>
      </c>
      <c r="G161" s="1161">
        <f>F161*(100-$G$123)/100</f>
        <v>130.61000000000001</v>
      </c>
    </row>
    <row r="162" spans="2:7" ht="14.25" customHeight="1">
      <c r="B162" s="374"/>
      <c r="C162" s="1189"/>
      <c r="D162" s="1198"/>
      <c r="E162" s="1198"/>
      <c r="F162" s="1193"/>
      <c r="G162" s="1161"/>
    </row>
    <row r="163" spans="2:7" ht="14.25" customHeight="1">
      <c r="B163" s="374"/>
      <c r="C163" s="1189"/>
      <c r="D163" s="1198"/>
      <c r="E163" s="1198"/>
      <c r="F163" s="1193"/>
      <c r="G163" s="1161"/>
    </row>
    <row r="164" spans="2:7" ht="14.25" customHeight="1">
      <c r="B164" s="374"/>
      <c r="C164" s="1190"/>
      <c r="D164" s="1199"/>
      <c r="E164" s="1199"/>
      <c r="F164" s="1168"/>
      <c r="G164" s="1162"/>
    </row>
    <row r="165" spans="2:7" ht="14.25" customHeight="1" thickBot="1">
      <c r="B165" s="376"/>
      <c r="C165" s="389"/>
      <c r="D165" s="389"/>
      <c r="E165" s="389"/>
      <c r="F165" s="389"/>
      <c r="G165" s="390"/>
    </row>
    <row r="166" spans="2:7" ht="9.9499999999999993" customHeight="1" thickBot="1">
      <c r="B166" s="377"/>
      <c r="C166" s="387"/>
      <c r="D166" s="387"/>
      <c r="E166" s="387"/>
      <c r="F166" s="387"/>
      <c r="G166" s="387"/>
    </row>
    <row r="167" spans="2:7" ht="14.25" customHeight="1">
      <c r="B167" s="385"/>
      <c r="C167" s="391"/>
      <c r="D167" s="391"/>
      <c r="E167" s="391"/>
      <c r="F167" s="391"/>
      <c r="G167" s="392"/>
    </row>
    <row r="168" spans="2:7" ht="14.25" customHeight="1">
      <c r="B168" s="374"/>
      <c r="C168" s="1189" t="s">
        <v>1872</v>
      </c>
      <c r="D168" s="1198" t="s">
        <v>1873</v>
      </c>
      <c r="E168" s="1198"/>
      <c r="F168" s="1193">
        <v>146.55000000000001</v>
      </c>
      <c r="G168" s="1161">
        <f>F168*(100-$G$123)/100</f>
        <v>146.55000000000001</v>
      </c>
    </row>
    <row r="169" spans="2:7" ht="14.25" customHeight="1">
      <c r="B169" s="374"/>
      <c r="C169" s="1189"/>
      <c r="D169" s="1198"/>
      <c r="E169" s="1198"/>
      <c r="F169" s="1193"/>
      <c r="G169" s="1161"/>
    </row>
    <row r="170" spans="2:7" ht="14.25" customHeight="1">
      <c r="B170" s="374"/>
      <c r="C170" s="1189"/>
      <c r="D170" s="1198"/>
      <c r="E170" s="1198"/>
      <c r="F170" s="1193"/>
      <c r="G170" s="1161"/>
    </row>
    <row r="171" spans="2:7" ht="14.25" customHeight="1">
      <c r="B171" s="374"/>
      <c r="C171" s="1190"/>
      <c r="D171" s="1199"/>
      <c r="E171" s="1199"/>
      <c r="F171" s="1168"/>
      <c r="G171" s="1162"/>
    </row>
    <row r="172" spans="2:7" ht="14.25" customHeight="1" thickBot="1">
      <c r="B172" s="376"/>
      <c r="C172" s="389"/>
      <c r="D172" s="389"/>
      <c r="E172" s="389"/>
      <c r="F172" s="389"/>
      <c r="G172" s="390"/>
    </row>
    <row r="173" spans="2:7" ht="9.9499999999999993" customHeight="1" thickBot="1">
      <c r="B173" s="377"/>
      <c r="C173" s="387"/>
      <c r="D173" s="387"/>
      <c r="E173" s="387"/>
      <c r="F173" s="387"/>
      <c r="G173" s="387"/>
    </row>
    <row r="174" spans="2:7" ht="14.25" customHeight="1">
      <c r="B174" s="385"/>
      <c r="C174" s="391"/>
      <c r="D174" s="391"/>
      <c r="E174" s="391"/>
      <c r="F174" s="391"/>
      <c r="G174" s="392"/>
    </row>
    <row r="175" spans="2:7" ht="14.25" customHeight="1">
      <c r="B175" s="374"/>
      <c r="C175" s="1189" t="s">
        <v>1874</v>
      </c>
      <c r="D175" s="1196" t="s">
        <v>1875</v>
      </c>
      <c r="E175" s="1196"/>
      <c r="F175" s="1193">
        <v>251.06</v>
      </c>
      <c r="G175" s="1161">
        <f>F175*(100-$G$123)/100</f>
        <v>251.06</v>
      </c>
    </row>
    <row r="176" spans="2:7" ht="14.25" customHeight="1">
      <c r="B176" s="374"/>
      <c r="C176" s="1189"/>
      <c r="D176" s="1196"/>
      <c r="E176" s="1196"/>
      <c r="F176" s="1193"/>
      <c r="G176" s="1161"/>
    </row>
    <row r="177" spans="2:7" ht="14.25" customHeight="1">
      <c r="B177" s="374"/>
      <c r="C177" s="1189"/>
      <c r="D177" s="1196"/>
      <c r="E177" s="1196"/>
      <c r="F177" s="1193"/>
      <c r="G177" s="1161"/>
    </row>
    <row r="178" spans="2:7" ht="14.25" customHeight="1">
      <c r="B178" s="374"/>
      <c r="C178" s="1190"/>
      <c r="D178" s="1197"/>
      <c r="E178" s="1197"/>
      <c r="F178" s="1168"/>
      <c r="G178" s="1162"/>
    </row>
    <row r="179" spans="2:7" ht="14.25" customHeight="1" thickBot="1">
      <c r="B179" s="376"/>
      <c r="C179" s="389"/>
      <c r="D179" s="389"/>
      <c r="E179" s="389"/>
      <c r="F179" s="389"/>
      <c r="G179" s="390"/>
    </row>
    <row r="180" spans="2:7" ht="14.25" customHeight="1">
      <c r="B180" s="377"/>
      <c r="C180" s="387"/>
      <c r="D180" s="387"/>
      <c r="E180" s="387"/>
      <c r="F180" s="387"/>
      <c r="G180" s="387"/>
    </row>
    <row r="181" spans="2:7" ht="14.25" customHeight="1">
      <c r="B181" s="377"/>
      <c r="C181" s="387"/>
      <c r="D181" s="387"/>
      <c r="E181" s="387"/>
      <c r="F181" s="387"/>
      <c r="G181" s="387"/>
    </row>
    <row r="182" spans="2:7" ht="14.25" customHeight="1">
      <c r="B182" s="377"/>
      <c r="C182" s="387"/>
      <c r="D182" s="387"/>
      <c r="E182" s="387"/>
      <c r="F182" s="387"/>
      <c r="G182" s="387"/>
    </row>
    <row r="183" spans="2:7" ht="14.25" customHeight="1" thickBot="1">
      <c r="B183" s="377"/>
      <c r="C183" s="387"/>
      <c r="D183" s="387"/>
      <c r="E183" s="387"/>
      <c r="F183" s="387"/>
      <c r="G183" s="387"/>
    </row>
    <row r="184" spans="2:7" ht="14.25" customHeight="1">
      <c r="B184" s="385"/>
      <c r="C184" s="391"/>
      <c r="D184" s="391"/>
      <c r="E184" s="391"/>
      <c r="F184" s="391"/>
      <c r="G184" s="392"/>
    </row>
    <row r="185" spans="2:7" ht="14.25" customHeight="1">
      <c r="B185" s="374"/>
      <c r="C185" s="1189" t="s">
        <v>1876</v>
      </c>
      <c r="D185" s="1196" t="s">
        <v>1877</v>
      </c>
      <c r="E185" s="1196"/>
      <c r="F185" s="1193">
        <v>220.76</v>
      </c>
      <c r="G185" s="1161">
        <f>F185*(100-$G$123)/100</f>
        <v>220.76</v>
      </c>
    </row>
    <row r="186" spans="2:7" ht="14.25" customHeight="1">
      <c r="B186" s="374"/>
      <c r="C186" s="1189"/>
      <c r="D186" s="1196"/>
      <c r="E186" s="1196"/>
      <c r="F186" s="1193"/>
      <c r="G186" s="1161"/>
    </row>
    <row r="187" spans="2:7" ht="14.25" customHeight="1">
      <c r="B187" s="374"/>
      <c r="C187" s="1189"/>
      <c r="D187" s="1196"/>
      <c r="E187" s="1196"/>
      <c r="F187" s="1193"/>
      <c r="G187" s="1161"/>
    </row>
    <row r="188" spans="2:7" ht="14.25" customHeight="1">
      <c r="B188" s="374"/>
      <c r="C188" s="1190"/>
      <c r="D188" s="1197"/>
      <c r="E188" s="1197"/>
      <c r="F188" s="1168"/>
      <c r="G188" s="1162"/>
    </row>
    <row r="189" spans="2:7" ht="14.25" customHeight="1" thickBot="1">
      <c r="B189" s="376"/>
      <c r="C189" s="389"/>
      <c r="D189" s="389"/>
      <c r="E189" s="389"/>
      <c r="F189" s="389"/>
      <c r="G189" s="390"/>
    </row>
    <row r="190" spans="2:7" ht="9.9499999999999993" customHeight="1" thickBot="1">
      <c r="B190" s="377"/>
      <c r="C190" s="387"/>
      <c r="D190" s="387"/>
      <c r="E190" s="387"/>
      <c r="F190" s="387"/>
      <c r="G190" s="387"/>
    </row>
    <row r="191" spans="2:7" ht="14.25" customHeight="1">
      <c r="B191" s="385"/>
      <c r="C191" s="391"/>
      <c r="D191" s="391"/>
      <c r="E191" s="391"/>
      <c r="F191" s="391"/>
      <c r="G191" s="392"/>
    </row>
    <row r="192" spans="2:7" ht="14.25" customHeight="1">
      <c r="B192" s="374"/>
      <c r="C192" s="1189" t="s">
        <v>1878</v>
      </c>
      <c r="D192" s="1198" t="s">
        <v>1879</v>
      </c>
      <c r="E192" s="1198"/>
      <c r="F192" s="1193">
        <v>8.7899999999999991</v>
      </c>
      <c r="G192" s="1161">
        <f>F192*(100-$G$123)/100</f>
        <v>8.7899999999999991</v>
      </c>
    </row>
    <row r="193" spans="2:7" ht="14.25" customHeight="1">
      <c r="B193" s="374"/>
      <c r="C193" s="1189"/>
      <c r="D193" s="1198"/>
      <c r="E193" s="1198"/>
      <c r="F193" s="1193"/>
      <c r="G193" s="1161"/>
    </row>
    <row r="194" spans="2:7" ht="14.25" customHeight="1">
      <c r="B194" s="374"/>
      <c r="C194" s="1189"/>
      <c r="D194" s="1198"/>
      <c r="E194" s="1198"/>
      <c r="F194" s="1193"/>
      <c r="G194" s="1161"/>
    </row>
    <row r="195" spans="2:7" ht="14.25" customHeight="1">
      <c r="B195" s="374"/>
      <c r="C195" s="1190"/>
      <c r="D195" s="1199"/>
      <c r="E195" s="1199"/>
      <c r="F195" s="1168"/>
      <c r="G195" s="1162"/>
    </row>
    <row r="196" spans="2:7" ht="14.25" customHeight="1" thickBot="1">
      <c r="B196" s="376"/>
      <c r="C196" s="389"/>
      <c r="D196" s="389"/>
      <c r="E196" s="389"/>
      <c r="F196" s="389"/>
      <c r="G196" s="390"/>
    </row>
    <row r="197" spans="2:7" ht="9.9499999999999993" customHeight="1" thickBot="1">
      <c r="B197" s="377"/>
      <c r="C197" s="387"/>
      <c r="D197" s="387"/>
      <c r="E197" s="387"/>
      <c r="F197" s="387"/>
      <c r="G197" s="387"/>
    </row>
    <row r="198" spans="2:7" ht="14.25" customHeight="1">
      <c r="B198" s="385"/>
      <c r="C198" s="391"/>
      <c r="D198" s="391"/>
      <c r="E198" s="391"/>
      <c r="F198" s="391"/>
      <c r="G198" s="392"/>
    </row>
    <row r="199" spans="2:7" ht="14.25" customHeight="1">
      <c r="B199" s="374"/>
      <c r="C199" s="1189" t="s">
        <v>1880</v>
      </c>
      <c r="D199" s="1198" t="s">
        <v>1881</v>
      </c>
      <c r="E199" s="1198"/>
      <c r="F199" s="1193">
        <v>9.06</v>
      </c>
      <c r="G199" s="1161">
        <f>F199*(100-$G$123)/100</f>
        <v>9.06</v>
      </c>
    </row>
    <row r="200" spans="2:7" ht="14.25" customHeight="1">
      <c r="B200" s="374"/>
      <c r="C200" s="1189"/>
      <c r="D200" s="1198"/>
      <c r="E200" s="1198"/>
      <c r="F200" s="1193"/>
      <c r="G200" s="1161"/>
    </row>
    <row r="201" spans="2:7" ht="14.25" customHeight="1">
      <c r="B201" s="374"/>
      <c r="C201" s="1189"/>
      <c r="D201" s="1198"/>
      <c r="E201" s="1198"/>
      <c r="F201" s="1193"/>
      <c r="G201" s="1161"/>
    </row>
    <row r="202" spans="2:7" ht="14.25" customHeight="1">
      <c r="B202" s="374"/>
      <c r="C202" s="1190"/>
      <c r="D202" s="1199"/>
      <c r="E202" s="1199"/>
      <c r="F202" s="1168"/>
      <c r="G202" s="1162"/>
    </row>
    <row r="203" spans="2:7" ht="14.25" customHeight="1" thickBot="1">
      <c r="B203" s="376"/>
      <c r="C203" s="389"/>
      <c r="D203" s="389"/>
      <c r="E203" s="389"/>
      <c r="F203" s="389"/>
      <c r="G203" s="390"/>
    </row>
    <row r="204" spans="2:7" ht="9.9499999999999993" customHeight="1">
      <c r="B204" s="412"/>
      <c r="C204" s="407"/>
      <c r="D204" s="407"/>
      <c r="E204" s="407"/>
      <c r="F204" s="407"/>
      <c r="G204" s="407"/>
    </row>
    <row r="205" spans="2:7" ht="14.25" customHeight="1">
      <c r="B205" s="1194" t="s">
        <v>1882</v>
      </c>
      <c r="C205" s="1195"/>
      <c r="D205" s="1195"/>
      <c r="E205" s="1195"/>
      <c r="F205" s="1195"/>
      <c r="G205" s="681" t="str">
        <f>MID('DISCOUNT CARD'!J25,1,2)</f>
        <v>00</v>
      </c>
    </row>
    <row r="206" spans="2:7" ht="9.9499999999999993" customHeight="1" thickBot="1">
      <c r="B206" s="412"/>
      <c r="C206" s="407"/>
      <c r="D206" s="407"/>
      <c r="E206" s="407"/>
      <c r="F206" s="407"/>
      <c r="G206" s="407"/>
    </row>
    <row r="207" spans="2:7" ht="14.25" customHeight="1">
      <c r="B207" s="385"/>
      <c r="C207" s="391"/>
      <c r="D207" s="391"/>
      <c r="E207" s="391"/>
      <c r="F207" s="391"/>
      <c r="G207" s="392"/>
    </row>
    <row r="208" spans="2:7" ht="14.25" customHeight="1">
      <c r="B208" s="374"/>
      <c r="C208" s="1189" t="s">
        <v>1883</v>
      </c>
      <c r="D208" s="1198" t="s">
        <v>1884</v>
      </c>
      <c r="E208" s="1198"/>
      <c r="F208" s="1193">
        <v>106.75</v>
      </c>
      <c r="G208" s="1161">
        <f>F208*(100-$G$205)/100</f>
        <v>106.75</v>
      </c>
    </row>
    <row r="209" spans="2:7" ht="14.25" customHeight="1">
      <c r="B209" s="374"/>
      <c r="C209" s="1189"/>
      <c r="D209" s="1198"/>
      <c r="E209" s="1198"/>
      <c r="F209" s="1193"/>
      <c r="G209" s="1161"/>
    </row>
    <row r="210" spans="2:7" ht="14.25" customHeight="1">
      <c r="B210" s="374"/>
      <c r="C210" s="1189"/>
      <c r="D210" s="1198"/>
      <c r="E210" s="1198"/>
      <c r="F210" s="1193"/>
      <c r="G210" s="1161"/>
    </row>
    <row r="211" spans="2:7" ht="14.25" customHeight="1">
      <c r="B211" s="374"/>
      <c r="C211" s="1190"/>
      <c r="D211" s="1199"/>
      <c r="E211" s="1199"/>
      <c r="F211" s="1168"/>
      <c r="G211" s="1162"/>
    </row>
    <row r="212" spans="2:7" ht="14.25" customHeight="1" thickBot="1">
      <c r="B212" s="376"/>
      <c r="C212" s="389"/>
      <c r="D212" s="389"/>
      <c r="E212" s="389"/>
      <c r="F212" s="389"/>
      <c r="G212" s="390"/>
    </row>
    <row r="213" spans="2:7" ht="9.9499999999999993" customHeight="1" thickBot="1">
      <c r="B213" s="412"/>
      <c r="C213" s="407"/>
      <c r="D213" s="407"/>
      <c r="E213" s="407"/>
      <c r="F213" s="407"/>
      <c r="G213" s="407"/>
    </row>
    <row r="214" spans="2:7" ht="14.25" customHeight="1">
      <c r="B214" s="686"/>
      <c r="C214" s="391"/>
      <c r="D214" s="391"/>
      <c r="E214" s="391"/>
      <c r="F214" s="391"/>
      <c r="G214" s="392"/>
    </row>
    <row r="215" spans="2:7" ht="14.25" customHeight="1">
      <c r="B215" s="383"/>
      <c r="C215" s="1189" t="s">
        <v>1885</v>
      </c>
      <c r="D215" s="1198" t="s">
        <v>1886</v>
      </c>
      <c r="E215" s="1198"/>
      <c r="F215" s="1193">
        <v>215.64</v>
      </c>
      <c r="G215" s="1161">
        <f>F215*(100-$G$205)/100</f>
        <v>215.64</v>
      </c>
    </row>
    <row r="216" spans="2:7" ht="14.25" customHeight="1">
      <c r="B216" s="383"/>
      <c r="C216" s="1189"/>
      <c r="D216" s="1198"/>
      <c r="E216" s="1198"/>
      <c r="F216" s="1193"/>
      <c r="G216" s="1161"/>
    </row>
    <row r="217" spans="2:7" ht="14.25" customHeight="1">
      <c r="B217" s="383"/>
      <c r="C217" s="1189"/>
      <c r="D217" s="1198"/>
      <c r="E217" s="1198"/>
      <c r="F217" s="1193"/>
      <c r="G217" s="1161"/>
    </row>
    <row r="218" spans="2:7" ht="14.25" customHeight="1">
      <c r="B218" s="383"/>
      <c r="C218" s="1190"/>
      <c r="D218" s="1199"/>
      <c r="E218" s="1199"/>
      <c r="F218" s="1168"/>
      <c r="G218" s="1162"/>
    </row>
    <row r="219" spans="2:7" ht="14.25" customHeight="1" thickBot="1">
      <c r="B219" s="687"/>
      <c r="C219" s="389"/>
      <c r="D219" s="389"/>
      <c r="E219" s="389"/>
      <c r="F219" s="389"/>
      <c r="G219" s="390"/>
    </row>
    <row r="220" spans="2:7" ht="9.9499999999999993" customHeight="1">
      <c r="B220" s="412"/>
      <c r="C220" s="407"/>
      <c r="D220" s="407"/>
      <c r="E220" s="407"/>
      <c r="F220" s="407"/>
      <c r="G220" s="407"/>
    </row>
    <row r="221" spans="2:7" ht="14.25" customHeight="1">
      <c r="B221" s="1194" t="s">
        <v>1887</v>
      </c>
      <c r="C221" s="1195"/>
      <c r="D221" s="1195"/>
      <c r="E221" s="1195"/>
      <c r="F221" s="1195"/>
      <c r="G221" s="681" t="str">
        <f>MID('DISCOUNT CARD'!J25,1,2)</f>
        <v>00</v>
      </c>
    </row>
    <row r="222" spans="2:7" ht="9.9499999999999993" customHeight="1" thickBot="1">
      <c r="B222" s="412"/>
      <c r="C222" s="407"/>
      <c r="D222" s="407"/>
      <c r="E222" s="407"/>
      <c r="F222" s="407"/>
      <c r="G222" s="407"/>
    </row>
    <row r="223" spans="2:7" ht="14.25" customHeight="1">
      <c r="B223" s="385"/>
      <c r="C223" s="391"/>
      <c r="D223" s="391"/>
      <c r="E223" s="391"/>
      <c r="F223" s="391"/>
      <c r="G223" s="392"/>
    </row>
    <row r="224" spans="2:7" ht="14.25" customHeight="1">
      <c r="B224" s="374"/>
      <c r="C224" s="1189" t="s">
        <v>1888</v>
      </c>
      <c r="D224" s="1198" t="s">
        <v>1889</v>
      </c>
      <c r="E224" s="1198"/>
      <c r="F224" s="1193">
        <v>163.56</v>
      </c>
      <c r="G224" s="1161">
        <f>F224*(100-$G$221)/100</f>
        <v>163.56</v>
      </c>
    </row>
    <row r="225" spans="2:7" ht="14.25" customHeight="1">
      <c r="B225" s="374"/>
      <c r="C225" s="1189"/>
      <c r="D225" s="1198"/>
      <c r="E225" s="1198"/>
      <c r="F225" s="1193"/>
      <c r="G225" s="1161"/>
    </row>
    <row r="226" spans="2:7" ht="14.25" customHeight="1">
      <c r="B226" s="374"/>
      <c r="C226" s="1189"/>
      <c r="D226" s="1198"/>
      <c r="E226" s="1198"/>
      <c r="F226" s="1193"/>
      <c r="G226" s="1161"/>
    </row>
    <row r="227" spans="2:7" ht="14.25" customHeight="1">
      <c r="B227" s="374"/>
      <c r="C227" s="1190"/>
      <c r="D227" s="1199"/>
      <c r="E227" s="1199"/>
      <c r="F227" s="1168"/>
      <c r="G227" s="1162"/>
    </row>
    <row r="228" spans="2:7" ht="14.25" customHeight="1" thickBot="1">
      <c r="B228" s="376"/>
      <c r="C228" s="389"/>
      <c r="D228" s="389"/>
      <c r="E228" s="389"/>
      <c r="F228" s="389"/>
      <c r="G228" s="390"/>
    </row>
    <row r="229" spans="2:7" ht="14.25" customHeight="1" thickBot="1">
      <c r="B229" s="377"/>
      <c r="C229" s="387"/>
      <c r="D229" s="387"/>
      <c r="E229" s="387"/>
      <c r="F229" s="387"/>
      <c r="G229" s="387"/>
    </row>
    <row r="230" spans="2:7" ht="14.25" customHeight="1">
      <c r="B230" s="686"/>
      <c r="C230" s="391"/>
      <c r="D230" s="391"/>
      <c r="E230" s="391"/>
      <c r="F230" s="391"/>
      <c r="G230" s="392"/>
    </row>
    <row r="231" spans="2:7" ht="14.25" customHeight="1">
      <c r="B231" s="383"/>
      <c r="C231" s="1189" t="s">
        <v>1890</v>
      </c>
      <c r="D231" s="1198" t="s">
        <v>1891</v>
      </c>
      <c r="E231" s="1198"/>
      <c r="F231" s="1193">
        <v>237.4</v>
      </c>
      <c r="G231" s="1161">
        <f>F231*(100-$G$221)/100</f>
        <v>237.4</v>
      </c>
    </row>
    <row r="232" spans="2:7" ht="14.25" customHeight="1">
      <c r="B232" s="383"/>
      <c r="C232" s="1189"/>
      <c r="D232" s="1198"/>
      <c r="E232" s="1198"/>
      <c r="F232" s="1193"/>
      <c r="G232" s="1161"/>
    </row>
    <row r="233" spans="2:7" ht="14.25" customHeight="1">
      <c r="B233" s="383"/>
      <c r="C233" s="1189"/>
      <c r="D233" s="1198"/>
      <c r="E233" s="1198"/>
      <c r="F233" s="1193"/>
      <c r="G233" s="1161"/>
    </row>
    <row r="234" spans="2:7" ht="14.25" customHeight="1">
      <c r="B234" s="383"/>
      <c r="C234" s="1190"/>
      <c r="D234" s="1199"/>
      <c r="E234" s="1199"/>
      <c r="F234" s="1168"/>
      <c r="G234" s="1162"/>
    </row>
    <row r="235" spans="2:7" ht="14.25" customHeight="1" thickBot="1">
      <c r="B235" s="376"/>
      <c r="C235" s="389"/>
      <c r="D235" s="389"/>
      <c r="E235" s="389"/>
      <c r="F235" s="389"/>
      <c r="G235" s="390"/>
    </row>
    <row r="236" spans="2:7" ht="9.9499999999999993" customHeight="1" thickBot="1">
      <c r="B236" s="377"/>
      <c r="C236" s="387"/>
      <c r="D236" s="387"/>
      <c r="E236" s="387"/>
      <c r="F236" s="387"/>
      <c r="G236" s="387"/>
    </row>
    <row r="237" spans="2:7" ht="14.25" customHeight="1">
      <c r="B237" s="686"/>
      <c r="C237" s="391"/>
      <c r="D237" s="391"/>
      <c r="E237" s="391"/>
      <c r="F237" s="391"/>
      <c r="G237" s="392"/>
    </row>
    <row r="238" spans="2:7" ht="14.25" customHeight="1">
      <c r="B238" s="383"/>
      <c r="C238" s="1189" t="s">
        <v>1892</v>
      </c>
      <c r="D238" s="1198" t="s">
        <v>1893</v>
      </c>
      <c r="E238" s="1198"/>
      <c r="F238" s="1193">
        <v>133.88</v>
      </c>
      <c r="G238" s="1161">
        <f>F238*(100-$G$221)/100</f>
        <v>133.88</v>
      </c>
    </row>
    <row r="239" spans="2:7" ht="14.25" customHeight="1">
      <c r="B239" s="383"/>
      <c r="C239" s="1189"/>
      <c r="D239" s="1198"/>
      <c r="E239" s="1198"/>
      <c r="F239" s="1193"/>
      <c r="G239" s="1161"/>
    </row>
    <row r="240" spans="2:7" ht="14.25" customHeight="1">
      <c r="B240" s="383"/>
      <c r="C240" s="1189"/>
      <c r="D240" s="1198"/>
      <c r="E240" s="1198"/>
      <c r="F240" s="1193"/>
      <c r="G240" s="1161"/>
    </row>
    <row r="241" spans="2:7" ht="14.25" customHeight="1">
      <c r="B241" s="383"/>
      <c r="C241" s="1190"/>
      <c r="D241" s="1199"/>
      <c r="E241" s="1199"/>
      <c r="F241" s="1168"/>
      <c r="G241" s="1162"/>
    </row>
    <row r="242" spans="2:7" ht="14.25" customHeight="1" thickBot="1">
      <c r="B242" s="687"/>
      <c r="C242" s="389"/>
      <c r="D242" s="389"/>
      <c r="E242" s="389"/>
      <c r="F242" s="389"/>
      <c r="G242" s="390"/>
    </row>
    <row r="243" spans="2:7" ht="14.25" customHeight="1">
      <c r="B243" s="384"/>
      <c r="C243" s="387"/>
      <c r="D243" s="387"/>
      <c r="E243" s="387"/>
      <c r="F243" s="387"/>
      <c r="G243" s="387"/>
    </row>
    <row r="244" spans="2:7" ht="9.9499999999999993" customHeight="1" thickBot="1">
      <c r="B244" s="412"/>
      <c r="C244" s="407"/>
      <c r="D244" s="407"/>
      <c r="E244" s="407"/>
      <c r="F244" s="407"/>
      <c r="G244" s="407"/>
    </row>
    <row r="245" spans="2:7" ht="14.25" customHeight="1">
      <c r="B245" s="686"/>
      <c r="C245" s="391"/>
      <c r="D245" s="391"/>
      <c r="E245" s="391"/>
      <c r="F245" s="391"/>
      <c r="G245" s="392"/>
    </row>
    <row r="246" spans="2:7" ht="14.25" customHeight="1">
      <c r="B246" s="383"/>
      <c r="C246" s="1189" t="s">
        <v>1894</v>
      </c>
      <c r="D246" s="1198" t="s">
        <v>1895</v>
      </c>
      <c r="E246" s="1198"/>
      <c r="F246" s="1193">
        <v>313.97000000000003</v>
      </c>
      <c r="G246" s="1161">
        <f>F246*(100-$G$221)/100</f>
        <v>313.97000000000003</v>
      </c>
    </row>
    <row r="247" spans="2:7" ht="14.25" customHeight="1">
      <c r="B247" s="383"/>
      <c r="C247" s="1189"/>
      <c r="D247" s="1198"/>
      <c r="E247" s="1198"/>
      <c r="F247" s="1193"/>
      <c r="G247" s="1161"/>
    </row>
    <row r="248" spans="2:7" ht="14.25" customHeight="1">
      <c r="B248" s="383"/>
      <c r="C248" s="1189"/>
      <c r="D248" s="1198"/>
      <c r="E248" s="1198"/>
      <c r="F248" s="1193"/>
      <c r="G248" s="1161"/>
    </row>
    <row r="249" spans="2:7" ht="14.25" customHeight="1">
      <c r="B249" s="383"/>
      <c r="C249" s="1190"/>
      <c r="D249" s="1199"/>
      <c r="E249" s="1199"/>
      <c r="F249" s="1168"/>
      <c r="G249" s="1162"/>
    </row>
    <row r="250" spans="2:7" ht="14.25" customHeight="1" thickBot="1">
      <c r="B250" s="687"/>
      <c r="C250" s="389"/>
      <c r="D250" s="389"/>
      <c r="E250" s="389"/>
      <c r="F250" s="389"/>
      <c r="G250" s="390"/>
    </row>
    <row r="251" spans="2:7" ht="10.35" customHeight="1" thickBot="1">
      <c r="B251" s="412"/>
      <c r="C251" s="407"/>
      <c r="D251" s="407"/>
      <c r="E251" s="407"/>
      <c r="F251" s="407"/>
      <c r="G251" s="407"/>
    </row>
    <row r="252" spans="2:7" ht="14.25" customHeight="1">
      <c r="B252" s="385"/>
      <c r="C252" s="391"/>
      <c r="D252" s="391"/>
      <c r="E252" s="391"/>
      <c r="F252" s="391"/>
      <c r="G252" s="392"/>
    </row>
    <row r="253" spans="2:7" ht="14.25" customHeight="1">
      <c r="B253" s="374"/>
      <c r="C253" s="1189" t="s">
        <v>1896</v>
      </c>
      <c r="D253" s="1198" t="s">
        <v>1897</v>
      </c>
      <c r="E253" s="1198"/>
      <c r="F253" s="1193">
        <v>13.73</v>
      </c>
      <c r="G253" s="1161">
        <f>F253*(100-$G$221)/100</f>
        <v>13.73</v>
      </c>
    </row>
    <row r="254" spans="2:7" ht="14.25" customHeight="1">
      <c r="B254" s="374"/>
      <c r="C254" s="1189"/>
      <c r="D254" s="1198"/>
      <c r="E254" s="1198"/>
      <c r="F254" s="1193"/>
      <c r="G254" s="1161"/>
    </row>
    <row r="255" spans="2:7" ht="14.25" customHeight="1">
      <c r="B255" s="374"/>
      <c r="C255" s="1189"/>
      <c r="D255" s="1198"/>
      <c r="E255" s="1198"/>
      <c r="F255" s="1193"/>
      <c r="G255" s="1161"/>
    </row>
    <row r="256" spans="2:7" ht="14.25" customHeight="1">
      <c r="B256" s="374"/>
      <c r="C256" s="1190"/>
      <c r="D256" s="1199"/>
      <c r="E256" s="1199"/>
      <c r="F256" s="1168"/>
      <c r="G256" s="1162"/>
    </row>
    <row r="257" spans="2:7" ht="14.25" customHeight="1" thickBot="1">
      <c r="B257" s="376"/>
      <c r="C257" s="389"/>
      <c r="D257" s="389"/>
      <c r="E257" s="389"/>
      <c r="F257" s="389"/>
      <c r="G257" s="390"/>
    </row>
    <row r="258" spans="2:7" ht="14.25" customHeight="1" thickBot="1">
      <c r="B258" s="412"/>
      <c r="C258" s="407"/>
      <c r="D258" s="407"/>
      <c r="E258" s="407"/>
      <c r="F258" s="407"/>
      <c r="G258" s="407"/>
    </row>
    <row r="259" spans="2:7" ht="14.25" customHeight="1">
      <c r="B259" s="385"/>
      <c r="C259" s="391"/>
      <c r="D259" s="391"/>
      <c r="E259" s="391"/>
      <c r="F259" s="391"/>
      <c r="G259" s="392"/>
    </row>
    <row r="260" spans="2:7" ht="14.25" customHeight="1">
      <c r="B260" s="374"/>
      <c r="C260" s="1189" t="s">
        <v>1898</v>
      </c>
      <c r="D260" s="1198" t="s">
        <v>1899</v>
      </c>
      <c r="E260" s="1198"/>
      <c r="F260" s="1193">
        <v>24.99</v>
      </c>
      <c r="G260" s="1161">
        <f>F260*(100-$G$221)/100</f>
        <v>24.99</v>
      </c>
    </row>
    <row r="261" spans="2:7" ht="14.25" customHeight="1">
      <c r="B261" s="374"/>
      <c r="C261" s="1189"/>
      <c r="D261" s="1198"/>
      <c r="E261" s="1198"/>
      <c r="F261" s="1193"/>
      <c r="G261" s="1161"/>
    </row>
    <row r="262" spans="2:7" ht="14.25" customHeight="1">
      <c r="B262" s="374"/>
      <c r="C262" s="1189"/>
      <c r="D262" s="1198"/>
      <c r="E262" s="1198"/>
      <c r="F262" s="1193"/>
      <c r="G262" s="1161"/>
    </row>
    <row r="263" spans="2:7" ht="14.25" customHeight="1">
      <c r="B263" s="374"/>
      <c r="C263" s="1190"/>
      <c r="D263" s="1199"/>
      <c r="E263" s="1199"/>
      <c r="F263" s="1168"/>
      <c r="G263" s="1162"/>
    </row>
    <row r="264" spans="2:7" ht="14.25" customHeight="1" thickBot="1">
      <c r="B264" s="376"/>
      <c r="C264" s="389"/>
      <c r="D264" s="389"/>
      <c r="E264" s="389"/>
      <c r="F264" s="389"/>
      <c r="G264" s="390"/>
    </row>
    <row r="265" spans="2:7" ht="10.35" customHeight="1" thickBot="1">
      <c r="B265" s="412"/>
      <c r="C265" s="407"/>
      <c r="D265" s="407"/>
      <c r="E265" s="407"/>
      <c r="F265" s="407"/>
      <c r="G265" s="407"/>
    </row>
    <row r="266" spans="2:7" ht="14.25" customHeight="1">
      <c r="B266" s="385"/>
      <c r="C266" s="391"/>
      <c r="D266" s="391"/>
      <c r="E266" s="391"/>
      <c r="F266" s="391"/>
      <c r="G266" s="392"/>
    </row>
    <row r="267" spans="2:7" ht="14.25" customHeight="1">
      <c r="B267" s="374"/>
      <c r="C267" s="1189" t="s">
        <v>1900</v>
      </c>
      <c r="D267" s="1198" t="s">
        <v>1901</v>
      </c>
      <c r="E267" s="1198"/>
      <c r="F267" s="1193">
        <v>36.049999999999997</v>
      </c>
      <c r="G267" s="1161">
        <f>F267*(100-$G$221)/100</f>
        <v>36.049999999999997</v>
      </c>
    </row>
    <row r="268" spans="2:7" ht="14.25" customHeight="1">
      <c r="B268" s="374"/>
      <c r="C268" s="1189"/>
      <c r="D268" s="1198"/>
      <c r="E268" s="1198"/>
      <c r="F268" s="1193"/>
      <c r="G268" s="1161"/>
    </row>
    <row r="269" spans="2:7" ht="14.25" customHeight="1">
      <c r="B269" s="374"/>
      <c r="C269" s="1189"/>
      <c r="D269" s="1198"/>
      <c r="E269" s="1198"/>
      <c r="F269" s="1193"/>
      <c r="G269" s="1161"/>
    </row>
    <row r="270" spans="2:7" ht="14.25" customHeight="1">
      <c r="B270" s="374"/>
      <c r="C270" s="1190"/>
      <c r="D270" s="1199"/>
      <c r="E270" s="1199"/>
      <c r="F270" s="1168"/>
      <c r="G270" s="1162"/>
    </row>
    <row r="271" spans="2:7" ht="14.25" customHeight="1" thickBot="1">
      <c r="B271" s="376"/>
      <c r="C271" s="389"/>
      <c r="D271" s="389"/>
      <c r="E271" s="389"/>
      <c r="F271" s="389"/>
      <c r="G271" s="390"/>
    </row>
    <row r="272" spans="2:7" ht="9.9499999999999993" customHeight="1">
      <c r="B272" s="412"/>
      <c r="C272" s="407"/>
      <c r="D272" s="407"/>
      <c r="E272" s="407"/>
      <c r="F272" s="407"/>
      <c r="G272" s="407"/>
    </row>
    <row r="273" spans="2:10" ht="14.25" customHeight="1">
      <c r="B273" s="1194" t="s">
        <v>2353</v>
      </c>
      <c r="C273" s="1195"/>
      <c r="D273" s="1195"/>
      <c r="E273" s="1195"/>
      <c r="F273" s="1195"/>
      <c r="G273" s="681" t="str">
        <f>MID('DISCOUNT CARD'!J25,1,2)</f>
        <v>00</v>
      </c>
    </row>
    <row r="274" spans="2:10" ht="10.35" customHeight="1" thickBot="1">
      <c r="B274" s="377"/>
      <c r="C274" s="387"/>
      <c r="D274" s="387"/>
      <c r="E274" s="387"/>
      <c r="F274" s="387"/>
      <c r="G274" s="387"/>
    </row>
    <row r="275" spans="2:10" ht="14.25" customHeight="1">
      <c r="B275" s="871"/>
      <c r="C275" s="872"/>
      <c r="D275" s="872"/>
      <c r="E275" s="872"/>
      <c r="F275" s="872"/>
      <c r="G275" s="873"/>
    </row>
    <row r="276" spans="2:10" ht="14.25" customHeight="1">
      <c r="B276" s="374"/>
      <c r="C276" s="1203" t="s">
        <v>2345</v>
      </c>
      <c r="D276" s="1165" t="s">
        <v>2354</v>
      </c>
      <c r="E276" s="1165"/>
      <c r="F276" s="1193">
        <v>2.3199999999999998</v>
      </c>
      <c r="G276" s="1161">
        <f>F276*(100-$G$273)/100</f>
        <v>2.3199999999999998</v>
      </c>
    </row>
    <row r="277" spans="2:10" ht="14.25" customHeight="1">
      <c r="B277" s="374"/>
      <c r="C277" s="1164"/>
      <c r="D277" s="1166"/>
      <c r="E277" s="1166"/>
      <c r="F277" s="1168"/>
      <c r="G277" s="1162"/>
    </row>
    <row r="278" spans="2:10" ht="14.25" customHeight="1">
      <c r="B278" s="374"/>
      <c r="C278" s="1163" t="s">
        <v>2346</v>
      </c>
      <c r="D278" s="1165" t="s">
        <v>2355</v>
      </c>
      <c r="E278" s="1165"/>
      <c r="F278" s="1167">
        <v>2.56</v>
      </c>
      <c r="G278" s="1161">
        <f>F278*(100-$G$273)/100</f>
        <v>2.56</v>
      </c>
    </row>
    <row r="279" spans="2:10" ht="14.25" customHeight="1">
      <c r="B279" s="374"/>
      <c r="C279" s="1164"/>
      <c r="D279" s="1166"/>
      <c r="E279" s="1166"/>
      <c r="F279" s="1168"/>
      <c r="G279" s="1162"/>
    </row>
    <row r="280" spans="2:10" ht="14.25" customHeight="1" thickBot="1">
      <c r="B280" s="376"/>
      <c r="C280" s="389"/>
      <c r="D280" s="389"/>
      <c r="E280" s="389"/>
      <c r="F280" s="389"/>
      <c r="G280" s="390"/>
    </row>
    <row r="281" spans="2:10" ht="10.35" customHeight="1" thickBot="1">
      <c r="B281" s="377"/>
      <c r="C281" s="387"/>
      <c r="D281" s="387"/>
      <c r="E281" s="387"/>
      <c r="F281" s="387"/>
      <c r="G281" s="387"/>
    </row>
    <row r="282" spans="2:10" ht="14.25" customHeight="1">
      <c r="B282" s="875"/>
      <c r="C282" s="872"/>
      <c r="D282" s="872"/>
      <c r="E282" s="872"/>
      <c r="F282" s="872"/>
      <c r="G282" s="873"/>
    </row>
    <row r="283" spans="2:10" ht="14.25" customHeight="1">
      <c r="B283" s="374"/>
      <c r="C283" s="874" t="s">
        <v>2347</v>
      </c>
      <c r="D283" s="1204" t="s">
        <v>2356</v>
      </c>
      <c r="E283" s="1204"/>
      <c r="F283" s="876">
        <v>31.239899999999999</v>
      </c>
      <c r="G283" s="405">
        <f>F283*(100-$G$273)/100</f>
        <v>31.239899999999999</v>
      </c>
      <c r="J283" s="816"/>
    </row>
    <row r="284" spans="2:10" ht="14.25" customHeight="1">
      <c r="B284" s="374"/>
      <c r="C284" s="877" t="s">
        <v>2348</v>
      </c>
      <c r="D284" s="1204" t="s">
        <v>2357</v>
      </c>
      <c r="E284" s="1204"/>
      <c r="F284" s="878">
        <v>34.721299999999999</v>
      </c>
      <c r="G284" s="405">
        <f>F284*(100-$G$273)/100</f>
        <v>34.721299999999999</v>
      </c>
    </row>
    <row r="285" spans="2:10" ht="14.25" customHeight="1">
      <c r="B285" s="374"/>
      <c r="C285" s="877" t="s">
        <v>2349</v>
      </c>
      <c r="D285" s="1204" t="s">
        <v>2358</v>
      </c>
      <c r="E285" s="1204"/>
      <c r="F285" s="878">
        <v>39.500500000000002</v>
      </c>
      <c r="G285" s="405">
        <f>F285*(100-$G$273)/100</f>
        <v>39.500500000000002</v>
      </c>
    </row>
    <row r="286" spans="2:10" ht="14.25" customHeight="1">
      <c r="B286" s="374"/>
      <c r="C286" s="877" t="s">
        <v>2350</v>
      </c>
      <c r="D286" s="1204" t="s">
        <v>2359</v>
      </c>
      <c r="E286" s="1204"/>
      <c r="F286" s="878">
        <v>47.998000000000005</v>
      </c>
      <c r="G286" s="405">
        <f>F286*(100-$G$273)/100</f>
        <v>47.998000000000005</v>
      </c>
    </row>
    <row r="287" spans="2:10" ht="14.25" customHeight="1">
      <c r="B287" s="374"/>
      <c r="C287" s="387"/>
      <c r="D287" s="387"/>
      <c r="E287" s="387"/>
      <c r="F287" s="387"/>
      <c r="G287" s="388"/>
    </row>
    <row r="288" spans="2:10" ht="14.25" customHeight="1" thickBot="1">
      <c r="B288" s="376"/>
      <c r="C288" s="389"/>
      <c r="D288" s="389"/>
      <c r="E288" s="389"/>
      <c r="F288" s="389"/>
      <c r="G288" s="390"/>
    </row>
    <row r="289" spans="2:7" ht="10.35" customHeight="1" thickBot="1">
      <c r="B289" s="377"/>
      <c r="C289" s="387"/>
      <c r="D289" s="387"/>
      <c r="E289" s="387"/>
      <c r="F289" s="387"/>
      <c r="G289" s="387"/>
    </row>
    <row r="290" spans="2:7" ht="14.25" customHeight="1">
      <c r="B290" s="871"/>
      <c r="C290" s="872"/>
      <c r="D290" s="872"/>
      <c r="E290" s="872"/>
      <c r="F290" s="872"/>
      <c r="G290" s="873"/>
    </row>
    <row r="291" spans="2:7" ht="14.25" customHeight="1">
      <c r="B291" s="374"/>
      <c r="C291" s="1203" t="s">
        <v>2351</v>
      </c>
      <c r="D291" s="1165" t="s">
        <v>2360</v>
      </c>
      <c r="E291" s="1165"/>
      <c r="F291" s="1193">
        <v>4.96</v>
      </c>
      <c r="G291" s="1161">
        <f>F291*(100-$G$273)/100</f>
        <v>4.96</v>
      </c>
    </row>
    <row r="292" spans="2:7" ht="14.25" customHeight="1">
      <c r="B292" s="374"/>
      <c r="C292" s="1164"/>
      <c r="D292" s="1166"/>
      <c r="E292" s="1166"/>
      <c r="F292" s="1168"/>
      <c r="G292" s="1162"/>
    </row>
    <row r="293" spans="2:7" ht="14.25" customHeight="1">
      <c r="B293" s="374"/>
      <c r="C293" s="1163" t="s">
        <v>2352</v>
      </c>
      <c r="D293" s="1165" t="s">
        <v>2361</v>
      </c>
      <c r="E293" s="1165"/>
      <c r="F293" s="1167">
        <v>10.88</v>
      </c>
      <c r="G293" s="1161">
        <f>F293*(100-$G$273)/100</f>
        <v>10.88</v>
      </c>
    </row>
    <row r="294" spans="2:7" ht="14.25" customHeight="1">
      <c r="B294" s="374"/>
      <c r="C294" s="1164"/>
      <c r="D294" s="1166"/>
      <c r="E294" s="1166"/>
      <c r="F294" s="1168"/>
      <c r="G294" s="1162"/>
    </row>
    <row r="295" spans="2:7" ht="14.25" customHeight="1" thickBot="1">
      <c r="B295" s="376"/>
      <c r="C295" s="389"/>
      <c r="D295" s="389"/>
      <c r="E295" s="389"/>
      <c r="F295" s="389"/>
      <c r="G295" s="390"/>
    </row>
    <row r="296" spans="2:7" ht="10.35" customHeight="1">
      <c r="B296" s="412"/>
      <c r="C296" s="407"/>
      <c r="D296" s="407"/>
      <c r="E296" s="407"/>
      <c r="F296" s="407"/>
      <c r="G296" s="407"/>
    </row>
    <row r="297" spans="2:7" ht="14.25" customHeight="1">
      <c r="B297" s="1194" t="s">
        <v>1902</v>
      </c>
      <c r="C297" s="1195"/>
      <c r="D297" s="1195"/>
      <c r="E297" s="1195"/>
      <c r="F297" s="1195"/>
      <c r="G297" s="681" t="str">
        <f>MID('DISCOUNT CARD'!J25,4,2)</f>
        <v>00</v>
      </c>
    </row>
    <row r="298" spans="2:7" ht="9.9499999999999993" customHeight="1" thickBot="1">
      <c r="B298" s="412"/>
      <c r="C298" s="407"/>
      <c r="D298" s="407"/>
      <c r="E298" s="407"/>
      <c r="F298" s="407"/>
      <c r="G298" s="407"/>
    </row>
    <row r="299" spans="2:7" ht="14.25" customHeight="1">
      <c r="B299" s="385"/>
      <c r="C299" s="391"/>
      <c r="D299" s="391"/>
      <c r="E299" s="391"/>
      <c r="F299" s="391"/>
      <c r="G299" s="392"/>
    </row>
    <row r="300" spans="2:7" ht="14.25" customHeight="1">
      <c r="B300" s="688"/>
      <c r="C300" s="378"/>
      <c r="D300" s="378"/>
      <c r="E300" s="378"/>
      <c r="F300" s="378"/>
      <c r="G300" s="393"/>
    </row>
    <row r="301" spans="2:7">
      <c r="B301" s="374"/>
      <c r="C301" s="689" t="s">
        <v>1903</v>
      </c>
      <c r="D301" s="1202" t="s">
        <v>1904</v>
      </c>
      <c r="E301" s="1202"/>
      <c r="F301" s="684">
        <v>198</v>
      </c>
      <c r="G301" s="405">
        <f>F301*(100-$G$297)/100</f>
        <v>198</v>
      </c>
    </row>
    <row r="302" spans="2:7">
      <c r="B302" s="374"/>
      <c r="C302" s="689" t="s">
        <v>1905</v>
      </c>
      <c r="D302" s="1205" t="s">
        <v>1906</v>
      </c>
      <c r="E302" s="1205"/>
      <c r="F302" s="690">
        <v>209</v>
      </c>
      <c r="G302" s="405">
        <f>F302*(100-$G$297)/100</f>
        <v>209</v>
      </c>
    </row>
    <row r="303" spans="2:7">
      <c r="B303" s="374"/>
      <c r="C303" s="689" t="s">
        <v>1907</v>
      </c>
      <c r="D303" s="1202" t="s">
        <v>1908</v>
      </c>
      <c r="E303" s="1202"/>
      <c r="F303" s="684">
        <v>217</v>
      </c>
      <c r="G303" s="405">
        <f>F303*(100-$G$297)/100</f>
        <v>217</v>
      </c>
    </row>
    <row r="304" spans="2:7" ht="14.25" customHeight="1">
      <c r="B304" s="374"/>
      <c r="C304" s="146"/>
      <c r="D304" s="30"/>
      <c r="E304" s="30"/>
      <c r="F304" s="691"/>
      <c r="G304" s="692"/>
    </row>
    <row r="305" spans="2:7" ht="14.25" customHeight="1" thickBot="1">
      <c r="B305" s="376"/>
      <c r="C305" s="389"/>
      <c r="D305" s="389"/>
      <c r="E305" s="389"/>
      <c r="F305" s="389"/>
      <c r="G305" s="390"/>
    </row>
    <row r="306" spans="2:7" ht="9.9499999999999993" customHeight="1" thickBot="1">
      <c r="B306" s="412"/>
      <c r="C306" s="407"/>
      <c r="D306" s="407"/>
      <c r="E306" s="407"/>
      <c r="F306" s="407"/>
      <c r="G306" s="407"/>
    </row>
    <row r="307" spans="2:7" ht="14.25" customHeight="1">
      <c r="B307" s="385"/>
      <c r="C307" s="391"/>
      <c r="D307" s="391"/>
      <c r="E307" s="391"/>
      <c r="F307" s="391"/>
      <c r="G307" s="392"/>
    </row>
    <row r="308" spans="2:7" ht="14.25" customHeight="1">
      <c r="B308" s="688"/>
      <c r="C308" s="689" t="s">
        <v>1909</v>
      </c>
      <c r="D308" s="1206" t="s">
        <v>1910</v>
      </c>
      <c r="E308" s="1206"/>
      <c r="F308" s="684">
        <v>320</v>
      </c>
      <c r="G308" s="405">
        <f>F308*(100-$G$297)/100</f>
        <v>320</v>
      </c>
    </row>
    <row r="309" spans="2:7" ht="14.25" customHeight="1">
      <c r="B309" s="374"/>
      <c r="C309" s="689" t="s">
        <v>1911</v>
      </c>
      <c r="D309" s="1060" t="s">
        <v>1912</v>
      </c>
      <c r="E309" s="1060"/>
      <c r="F309" s="690">
        <v>332</v>
      </c>
      <c r="G309" s="405">
        <f>F309*(100-$G$297)/100</f>
        <v>332</v>
      </c>
    </row>
    <row r="310" spans="2:7" ht="14.25" customHeight="1">
      <c r="B310" s="374"/>
      <c r="C310" s="689" t="s">
        <v>1913</v>
      </c>
      <c r="D310" s="1206" t="s">
        <v>1914</v>
      </c>
      <c r="E310" s="1206"/>
      <c r="F310" s="684">
        <v>352</v>
      </c>
      <c r="G310" s="405">
        <f>F310*(100-$G$297)/100</f>
        <v>352</v>
      </c>
    </row>
    <row r="311" spans="2:7" ht="14.25" customHeight="1">
      <c r="B311" s="374"/>
      <c r="C311" s="689" t="s">
        <v>1915</v>
      </c>
      <c r="D311" s="1060" t="s">
        <v>1916</v>
      </c>
      <c r="E311" s="1060"/>
      <c r="F311" s="690">
        <v>366</v>
      </c>
      <c r="G311" s="405">
        <f>F311*(100-$G$297)/100</f>
        <v>366</v>
      </c>
    </row>
    <row r="312" spans="2:7" ht="14.25" customHeight="1">
      <c r="B312" s="374"/>
      <c r="C312" s="689" t="s">
        <v>1917</v>
      </c>
      <c r="D312" s="1206" t="s">
        <v>1918</v>
      </c>
      <c r="E312" s="1206"/>
      <c r="F312" s="684">
        <v>399</v>
      </c>
      <c r="G312" s="405">
        <f>F312*(100-$G$297)/100</f>
        <v>399</v>
      </c>
    </row>
    <row r="313" spans="2:7" ht="14.25" customHeight="1" thickBot="1">
      <c r="B313" s="376"/>
      <c r="C313" s="389"/>
      <c r="D313" s="389"/>
      <c r="E313" s="389"/>
      <c r="F313" s="389"/>
      <c r="G313" s="390"/>
    </row>
    <row r="314" spans="2:7" ht="9.9499999999999993" customHeight="1">
      <c r="B314" s="412"/>
      <c r="C314" s="407"/>
      <c r="D314" s="407"/>
      <c r="E314" s="407"/>
      <c r="F314" s="407"/>
      <c r="G314" s="407"/>
    </row>
    <row r="315" spans="2:7" ht="14.25" customHeight="1">
      <c r="B315" s="1194" t="s">
        <v>1919</v>
      </c>
      <c r="C315" s="1195"/>
      <c r="D315" s="1195"/>
      <c r="E315" s="1195"/>
      <c r="F315" s="1195"/>
      <c r="G315" s="681" t="str">
        <f>MID('DISCOUNT CARD'!J25,4,2)</f>
        <v>00</v>
      </c>
    </row>
    <row r="316" spans="2:7" ht="9.9499999999999993" customHeight="1" thickBot="1">
      <c r="B316" s="412"/>
      <c r="C316" s="407"/>
      <c r="D316" s="407"/>
      <c r="E316" s="407"/>
      <c r="F316" s="407"/>
      <c r="G316" s="407"/>
    </row>
    <row r="317" spans="2:7" ht="14.25" customHeight="1">
      <c r="B317" s="385"/>
      <c r="C317" s="391"/>
      <c r="D317" s="391"/>
      <c r="E317" s="391"/>
      <c r="F317" s="391"/>
      <c r="G317" s="392"/>
    </row>
    <row r="318" spans="2:7" ht="14.25" customHeight="1">
      <c r="B318" s="688"/>
      <c r="C318" s="103" t="s">
        <v>1920</v>
      </c>
      <c r="D318" s="1206" t="s">
        <v>1921</v>
      </c>
      <c r="E318" s="1206"/>
      <c r="F318" s="684">
        <v>486.75</v>
      </c>
      <c r="G318" s="405">
        <f>F318*(100-$G$315)/100</f>
        <v>486.75</v>
      </c>
    </row>
    <row r="319" spans="2:7" ht="14.25" customHeight="1">
      <c r="B319" s="374"/>
      <c r="C319" s="103" t="s">
        <v>1922</v>
      </c>
      <c r="D319" s="1206" t="s">
        <v>1923</v>
      </c>
      <c r="E319" s="1206"/>
      <c r="F319" s="684">
        <v>508.28</v>
      </c>
      <c r="G319" s="405">
        <f>F319*(100-$G$315)/100</f>
        <v>508.28</v>
      </c>
    </row>
    <row r="320" spans="2:7" ht="14.25" customHeight="1">
      <c r="B320" s="374"/>
      <c r="C320" s="103" t="s">
        <v>1924</v>
      </c>
      <c r="D320" s="1206" t="s">
        <v>1925</v>
      </c>
      <c r="E320" s="1206"/>
      <c r="F320" s="690">
        <v>576</v>
      </c>
      <c r="G320" s="405">
        <f>F320*(100-$G$315)/100</f>
        <v>576</v>
      </c>
    </row>
    <row r="321" spans="2:7" ht="14.25" customHeight="1">
      <c r="B321" s="374"/>
      <c r="C321" s="103" t="s">
        <v>1926</v>
      </c>
      <c r="D321" s="1206" t="s">
        <v>1927</v>
      </c>
      <c r="E321" s="1206"/>
      <c r="F321" s="684">
        <v>608.14</v>
      </c>
      <c r="G321" s="405">
        <f>F321*(100-$G$315)/100</f>
        <v>608.14</v>
      </c>
    </row>
    <row r="322" spans="2:7" ht="14.25" customHeight="1" thickBot="1">
      <c r="B322" s="376"/>
      <c r="C322" s="389"/>
      <c r="D322" s="389"/>
      <c r="E322" s="389"/>
      <c r="F322" s="389"/>
      <c r="G322" s="390"/>
    </row>
    <row r="323" spans="2:7" ht="9.9499999999999993" customHeight="1" thickBot="1">
      <c r="B323" s="412"/>
      <c r="C323" s="407"/>
      <c r="D323" s="407"/>
      <c r="E323" s="407"/>
      <c r="F323" s="407"/>
      <c r="G323" s="407"/>
    </row>
    <row r="324" spans="2:7" ht="14.25" customHeight="1">
      <c r="B324" s="385"/>
      <c r="C324" s="391"/>
      <c r="D324" s="391"/>
      <c r="E324" s="391"/>
      <c r="F324" s="391"/>
      <c r="G324" s="392"/>
    </row>
    <row r="325" spans="2:7" ht="14.25" customHeight="1">
      <c r="B325" s="374"/>
      <c r="C325" s="103" t="s">
        <v>1928</v>
      </c>
      <c r="D325" s="1206" t="s">
        <v>1929</v>
      </c>
      <c r="E325" s="1206"/>
      <c r="F325" s="684">
        <v>681.78</v>
      </c>
      <c r="G325" s="405">
        <f>F325*(100-$G$315)/100</f>
        <v>681.78</v>
      </c>
    </row>
    <row r="326" spans="2:7" ht="14.25" customHeight="1">
      <c r="B326" s="374"/>
      <c r="C326" s="103" t="s">
        <v>1930</v>
      </c>
      <c r="D326" s="1206" t="s">
        <v>1931</v>
      </c>
      <c r="E326" s="1206"/>
      <c r="F326" s="690">
        <v>699.71</v>
      </c>
      <c r="G326" s="405">
        <f>F326*(100-$G$315)/100</f>
        <v>699.71</v>
      </c>
    </row>
    <row r="327" spans="2:7" ht="14.25" customHeight="1">
      <c r="B327" s="374"/>
      <c r="C327" s="103" t="s">
        <v>1932</v>
      </c>
      <c r="D327" s="1206" t="s">
        <v>1933</v>
      </c>
      <c r="E327" s="1206"/>
      <c r="F327" s="684">
        <v>824.88</v>
      </c>
      <c r="G327" s="405">
        <f>F327*(100-$G$315)/100</f>
        <v>824.88</v>
      </c>
    </row>
    <row r="328" spans="2:7" ht="14.25" customHeight="1" thickBot="1">
      <c r="B328" s="376"/>
      <c r="C328" s="389"/>
      <c r="D328" s="389"/>
      <c r="E328" s="389"/>
      <c r="F328" s="389"/>
      <c r="G328" s="390"/>
    </row>
    <row r="329" spans="2:7" ht="14.25" customHeight="1">
      <c r="B329" s="412"/>
      <c r="C329" s="407"/>
      <c r="D329" s="407"/>
      <c r="E329" s="407"/>
      <c r="F329" s="407"/>
      <c r="G329" s="407"/>
    </row>
    <row r="330" spans="2:7" ht="14.25" customHeight="1">
      <c r="B330" s="1194" t="s">
        <v>1934</v>
      </c>
      <c r="C330" s="1195"/>
      <c r="D330" s="1195"/>
      <c r="E330" s="1195"/>
      <c r="F330" s="1195"/>
      <c r="G330" s="681" t="str">
        <f>MID('DISCOUNT CARD'!J25,7,2)</f>
        <v>00</v>
      </c>
    </row>
    <row r="331" spans="2:7" ht="9.9499999999999993" customHeight="1" thickBot="1">
      <c r="B331" s="412"/>
      <c r="C331" s="407"/>
      <c r="D331" s="407"/>
      <c r="E331" s="407"/>
      <c r="F331" s="407"/>
      <c r="G331" s="407"/>
    </row>
    <row r="332" spans="2:7" ht="14.25" customHeight="1">
      <c r="B332" s="385"/>
      <c r="C332" s="391"/>
      <c r="D332" s="391"/>
      <c r="E332" s="391"/>
      <c r="F332" s="391"/>
      <c r="G332" s="392"/>
    </row>
    <row r="333" spans="2:7" ht="14.25" customHeight="1">
      <c r="B333" s="688"/>
      <c r="C333" s="103" t="s">
        <v>1935</v>
      </c>
      <c r="D333" s="1206" t="s">
        <v>1936</v>
      </c>
      <c r="E333" s="1206"/>
      <c r="F333" s="684">
        <v>228.97</v>
      </c>
      <c r="G333" s="405">
        <f>F333*(100-$G$330)/100</f>
        <v>228.97</v>
      </c>
    </row>
    <row r="334" spans="2:7" ht="14.25" customHeight="1">
      <c r="B334" s="374"/>
      <c r="C334" s="103" t="s">
        <v>1937</v>
      </c>
      <c r="D334" s="1206" t="s">
        <v>1938</v>
      </c>
      <c r="E334" s="1206"/>
      <c r="F334" s="684">
        <v>263.10000000000002</v>
      </c>
      <c r="G334" s="405">
        <f>F334*(100-$G$330)/100</f>
        <v>263.10000000000002</v>
      </c>
    </row>
    <row r="335" spans="2:7" ht="14.25" customHeight="1">
      <c r="B335" s="374"/>
      <c r="C335" s="103" t="s">
        <v>1939</v>
      </c>
      <c r="D335" s="1206" t="s">
        <v>1940</v>
      </c>
      <c r="E335" s="1206"/>
      <c r="F335" s="690">
        <v>293.47000000000003</v>
      </c>
      <c r="G335" s="405">
        <f>F335*(100-$G$330)/100</f>
        <v>293.47000000000003</v>
      </c>
    </row>
    <row r="336" spans="2:7" ht="14.25" customHeight="1">
      <c r="B336" s="374"/>
      <c r="C336" s="103" t="s">
        <v>1941</v>
      </c>
      <c r="D336" s="1206" t="s">
        <v>1942</v>
      </c>
      <c r="E336" s="1206"/>
      <c r="F336" s="684">
        <v>327.89</v>
      </c>
      <c r="G336" s="405">
        <f>F336*(100-$G$330)/100</f>
        <v>327.89</v>
      </c>
    </row>
    <row r="337" spans="2:7" ht="14.25" customHeight="1">
      <c r="B337" s="374"/>
      <c r="C337" s="146"/>
      <c r="D337" s="30"/>
      <c r="E337" s="30"/>
      <c r="F337" s="691"/>
      <c r="G337" s="692"/>
    </row>
    <row r="338" spans="2:7" ht="14.25" customHeight="1" thickBot="1">
      <c r="B338" s="376"/>
      <c r="C338" s="389"/>
      <c r="D338" s="389"/>
      <c r="E338" s="389"/>
      <c r="F338" s="389"/>
      <c r="G338" s="390"/>
    </row>
    <row r="339" spans="2:7" ht="9.9499999999999993" customHeight="1" thickBot="1">
      <c r="B339" s="412"/>
      <c r="C339" s="407"/>
      <c r="D339" s="407"/>
      <c r="E339" s="407"/>
      <c r="F339" s="407"/>
      <c r="G339" s="407"/>
    </row>
    <row r="340" spans="2:7" ht="14.25" customHeight="1">
      <c r="B340" s="385"/>
      <c r="C340" s="391"/>
      <c r="D340" s="391"/>
      <c r="E340" s="391"/>
      <c r="F340" s="391"/>
      <c r="G340" s="392"/>
    </row>
    <row r="341" spans="2:7" ht="14.25" customHeight="1">
      <c r="B341" s="688"/>
      <c r="C341" s="378"/>
      <c r="D341" s="378"/>
      <c r="E341" s="378"/>
      <c r="F341" s="378"/>
      <c r="G341" s="393"/>
    </row>
    <row r="342" spans="2:7" ht="14.25" customHeight="1">
      <c r="B342" s="374"/>
      <c r="C342" s="103" t="s">
        <v>1943</v>
      </c>
      <c r="D342" s="1206" t="s">
        <v>1944</v>
      </c>
      <c r="E342" s="1206"/>
      <c r="F342" s="684">
        <v>228.72</v>
      </c>
      <c r="G342" s="405">
        <f>F342*(100-$G$330)/100</f>
        <v>228.72</v>
      </c>
    </row>
    <row r="343" spans="2:7" ht="14.25" customHeight="1">
      <c r="B343" s="374"/>
      <c r="C343" s="103" t="s">
        <v>1945</v>
      </c>
      <c r="D343" s="1206" t="s">
        <v>1946</v>
      </c>
      <c r="E343" s="1206"/>
      <c r="F343" s="690">
        <v>257.98</v>
      </c>
      <c r="G343" s="405">
        <f>F343*(100-$G$330)/100</f>
        <v>257.98</v>
      </c>
    </row>
    <row r="344" spans="2:7" ht="14.25" customHeight="1">
      <c r="B344" s="374"/>
      <c r="C344" s="103" t="s">
        <v>1947</v>
      </c>
      <c r="D344" s="1206" t="s">
        <v>1948</v>
      </c>
      <c r="E344" s="1206"/>
      <c r="F344" s="684">
        <v>293.47000000000003</v>
      </c>
      <c r="G344" s="405">
        <f>F344*(100-$G$330)/100</f>
        <v>293.47000000000003</v>
      </c>
    </row>
    <row r="345" spans="2:7" ht="14.25" customHeight="1">
      <c r="B345" s="374"/>
      <c r="C345" s="146"/>
      <c r="D345" s="30"/>
      <c r="E345" s="30"/>
      <c r="F345" s="691"/>
      <c r="G345" s="692"/>
    </row>
    <row r="346" spans="2:7" ht="14.25" customHeight="1" thickBot="1">
      <c r="B346" s="376"/>
      <c r="C346" s="389"/>
      <c r="D346" s="389"/>
      <c r="E346" s="389"/>
      <c r="F346" s="389"/>
      <c r="G346" s="390"/>
    </row>
    <row r="347" spans="2:7" ht="9.9499999999999993" customHeight="1">
      <c r="B347" s="412"/>
      <c r="C347" s="407"/>
      <c r="D347" s="407"/>
      <c r="E347" s="407"/>
      <c r="F347" s="407"/>
      <c r="G347" s="407"/>
    </row>
    <row r="348" spans="2:7" ht="14.25" customHeight="1">
      <c r="B348" s="1194" t="s">
        <v>1949</v>
      </c>
      <c r="C348" s="1195"/>
      <c r="D348" s="1195"/>
      <c r="E348" s="1195"/>
      <c r="F348" s="1195"/>
      <c r="G348" s="681" t="str">
        <f>MID('DISCOUNT CARD'!J25,7,2)</f>
        <v>00</v>
      </c>
    </row>
    <row r="349" spans="2:7" ht="9.9499999999999993" customHeight="1" thickBot="1">
      <c r="B349" s="412"/>
      <c r="C349" s="407"/>
      <c r="D349" s="407"/>
      <c r="E349" s="407"/>
      <c r="F349" s="407"/>
      <c r="G349" s="407"/>
    </row>
    <row r="350" spans="2:7" ht="14.25" customHeight="1">
      <c r="B350" s="385"/>
      <c r="C350" s="391"/>
      <c r="D350" s="391"/>
      <c r="E350" s="391"/>
      <c r="F350" s="391"/>
      <c r="G350" s="392"/>
    </row>
    <row r="351" spans="2:7" ht="14.25" customHeight="1">
      <c r="B351" s="688"/>
      <c r="C351" s="103" t="s">
        <v>1950</v>
      </c>
      <c r="D351" s="1206" t="s">
        <v>1936</v>
      </c>
      <c r="E351" s="1206"/>
      <c r="F351" s="684">
        <v>261.49</v>
      </c>
      <c r="G351" s="405">
        <f>F351*(100-$G$348)/100</f>
        <v>261.49</v>
      </c>
    </row>
    <row r="352" spans="2:7" ht="14.25" customHeight="1">
      <c r="B352" s="374"/>
      <c r="C352" s="103" t="s">
        <v>1951</v>
      </c>
      <c r="D352" s="1206" t="s">
        <v>1938</v>
      </c>
      <c r="E352" s="1206"/>
      <c r="F352" s="684">
        <v>339.03</v>
      </c>
      <c r="G352" s="405">
        <f>F352*(100-$G$348)/100</f>
        <v>339.03</v>
      </c>
    </row>
    <row r="353" spans="2:7" ht="14.25" customHeight="1">
      <c r="B353" s="374"/>
      <c r="C353" s="103" t="s">
        <v>1952</v>
      </c>
      <c r="D353" s="1206" t="s">
        <v>1940</v>
      </c>
      <c r="E353" s="1206"/>
      <c r="F353" s="690">
        <v>364.27</v>
      </c>
      <c r="G353" s="405">
        <f>F353*(100-$G$348)/100</f>
        <v>364.27</v>
      </c>
    </row>
    <row r="354" spans="2:7" ht="14.25" customHeight="1">
      <c r="B354" s="374"/>
      <c r="C354" s="103" t="s">
        <v>1953</v>
      </c>
      <c r="D354" s="1206" t="s">
        <v>1942</v>
      </c>
      <c r="E354" s="1206"/>
      <c r="F354" s="684">
        <v>409.79</v>
      </c>
      <c r="G354" s="405">
        <f>F354*(100-$G$348)/100</f>
        <v>409.79</v>
      </c>
    </row>
    <row r="355" spans="2:7" ht="14.25" customHeight="1">
      <c r="B355" s="374"/>
      <c r="C355" s="146"/>
      <c r="D355" s="30"/>
      <c r="E355" s="30"/>
      <c r="F355" s="691"/>
      <c r="G355" s="692"/>
    </row>
    <row r="356" spans="2:7" ht="14.25" customHeight="1" thickBot="1">
      <c r="B356" s="376"/>
      <c r="C356" s="389"/>
      <c r="D356" s="389"/>
      <c r="E356" s="389"/>
      <c r="F356" s="389"/>
      <c r="G356" s="390"/>
    </row>
    <row r="357" spans="2:7" ht="9.9499999999999993" customHeight="1" thickBot="1">
      <c r="B357" s="412"/>
      <c r="C357" s="407"/>
      <c r="D357" s="407"/>
      <c r="E357" s="407"/>
      <c r="F357" s="407"/>
      <c r="G357" s="407"/>
    </row>
    <row r="358" spans="2:7" ht="14.25" customHeight="1">
      <c r="B358" s="385"/>
      <c r="C358" s="391"/>
      <c r="D358" s="391"/>
      <c r="E358" s="391"/>
      <c r="F358" s="391"/>
      <c r="G358" s="392"/>
    </row>
    <row r="359" spans="2:7" ht="14.25" customHeight="1">
      <c r="B359" s="688"/>
      <c r="C359" s="378"/>
      <c r="D359" s="378"/>
      <c r="E359" s="378"/>
      <c r="F359" s="378"/>
      <c r="G359" s="393"/>
    </row>
    <row r="360" spans="2:7" ht="14.25" customHeight="1">
      <c r="B360" s="374"/>
      <c r="C360" s="103" t="s">
        <v>1954</v>
      </c>
      <c r="D360" s="1206" t="s">
        <v>1944</v>
      </c>
      <c r="E360" s="1206"/>
      <c r="F360" s="684">
        <v>288.37</v>
      </c>
      <c r="G360" s="405">
        <f>F360*(100-$G$348)/100</f>
        <v>288.37</v>
      </c>
    </row>
    <row r="361" spans="2:7" ht="14.25" customHeight="1">
      <c r="B361" s="374"/>
      <c r="C361" s="103" t="s">
        <v>1955</v>
      </c>
      <c r="D361" s="1206" t="s">
        <v>1946</v>
      </c>
      <c r="E361" s="1206"/>
      <c r="F361" s="690">
        <v>318.17</v>
      </c>
      <c r="G361" s="405">
        <f>F361*(100-$G$348)/100</f>
        <v>318.17</v>
      </c>
    </row>
    <row r="362" spans="2:7" ht="14.25" customHeight="1">
      <c r="B362" s="374"/>
      <c r="C362" s="103" t="s">
        <v>1956</v>
      </c>
      <c r="D362" s="1206" t="s">
        <v>1948</v>
      </c>
      <c r="E362" s="1206"/>
      <c r="F362" s="684">
        <v>359.21</v>
      </c>
      <c r="G362" s="405">
        <f>F362*(100-$G$348)/100</f>
        <v>359.21</v>
      </c>
    </row>
    <row r="363" spans="2:7" ht="14.25" customHeight="1">
      <c r="B363" s="374"/>
      <c r="C363" s="146"/>
      <c r="D363" s="30"/>
      <c r="E363" s="30"/>
      <c r="F363" s="691"/>
      <c r="G363" s="692"/>
    </row>
    <row r="364" spans="2:7" ht="14.25" customHeight="1" thickBot="1">
      <c r="B364" s="376"/>
      <c r="C364" s="389"/>
      <c r="D364" s="389"/>
      <c r="E364" s="389"/>
      <c r="F364" s="389"/>
      <c r="G364" s="390"/>
    </row>
  </sheetData>
  <mergeCells count="211">
    <mergeCell ref="D362:E362"/>
    <mergeCell ref="D351:E351"/>
    <mergeCell ref="D352:E352"/>
    <mergeCell ref="D353:E353"/>
    <mergeCell ref="D354:E354"/>
    <mergeCell ref="D360:E360"/>
    <mergeCell ref="D361:E361"/>
    <mergeCell ref="D335:E335"/>
    <mergeCell ref="D336:E336"/>
    <mergeCell ref="D342:E342"/>
    <mergeCell ref="D343:E343"/>
    <mergeCell ref="D344:E344"/>
    <mergeCell ref="B348:F348"/>
    <mergeCell ref="D325:E325"/>
    <mergeCell ref="D326:E326"/>
    <mergeCell ref="D327:E327"/>
    <mergeCell ref="B330:F330"/>
    <mergeCell ref="D333:E333"/>
    <mergeCell ref="D334:E334"/>
    <mergeCell ref="D312:E312"/>
    <mergeCell ref="B315:F315"/>
    <mergeCell ref="D318:E318"/>
    <mergeCell ref="D319:E319"/>
    <mergeCell ref="D320:E320"/>
    <mergeCell ref="D321:E321"/>
    <mergeCell ref="D302:E302"/>
    <mergeCell ref="D303:E303"/>
    <mergeCell ref="D308:E308"/>
    <mergeCell ref="D309:E309"/>
    <mergeCell ref="D310:E310"/>
    <mergeCell ref="D311:E311"/>
    <mergeCell ref="C267:C270"/>
    <mergeCell ref="D267:E270"/>
    <mergeCell ref="F267:F270"/>
    <mergeCell ref="C291:C292"/>
    <mergeCell ref="D291:E292"/>
    <mergeCell ref="F291:F292"/>
    <mergeCell ref="G267:G270"/>
    <mergeCell ref="B297:F297"/>
    <mergeCell ref="D301:E301"/>
    <mergeCell ref="C253:C256"/>
    <mergeCell ref="D253:E256"/>
    <mergeCell ref="F253:F256"/>
    <mergeCell ref="G253:G256"/>
    <mergeCell ref="C260:C263"/>
    <mergeCell ref="D260:E263"/>
    <mergeCell ref="F260:F263"/>
    <mergeCell ref="G260:G263"/>
    <mergeCell ref="B273:F273"/>
    <mergeCell ref="C276:C277"/>
    <mergeCell ref="D276:E277"/>
    <mergeCell ref="F276:F277"/>
    <mergeCell ref="G276:G277"/>
    <mergeCell ref="C278:C279"/>
    <mergeCell ref="D278:E279"/>
    <mergeCell ref="F278:F279"/>
    <mergeCell ref="G278:G279"/>
    <mergeCell ref="D283:E283"/>
    <mergeCell ref="D284:E284"/>
    <mergeCell ref="D285:E285"/>
    <mergeCell ref="D286:E286"/>
    <mergeCell ref="C238:C241"/>
    <mergeCell ref="D238:E241"/>
    <mergeCell ref="F238:F241"/>
    <mergeCell ref="G238:G241"/>
    <mergeCell ref="C246:C249"/>
    <mergeCell ref="D246:E249"/>
    <mergeCell ref="F246:F249"/>
    <mergeCell ref="G246:G249"/>
    <mergeCell ref="B221:F221"/>
    <mergeCell ref="C224:C227"/>
    <mergeCell ref="D224:E227"/>
    <mergeCell ref="F224:F227"/>
    <mergeCell ref="G224:G227"/>
    <mergeCell ref="C231:C234"/>
    <mergeCell ref="D231:E234"/>
    <mergeCell ref="F231:F234"/>
    <mergeCell ref="G231:G234"/>
    <mergeCell ref="B205:F205"/>
    <mergeCell ref="C208:C211"/>
    <mergeCell ref="D208:E211"/>
    <mergeCell ref="F208:F211"/>
    <mergeCell ref="G208:G211"/>
    <mergeCell ref="C215:C218"/>
    <mergeCell ref="D215:E218"/>
    <mergeCell ref="F215:F218"/>
    <mergeCell ref="G215:G218"/>
    <mergeCell ref="C192:C195"/>
    <mergeCell ref="D192:E195"/>
    <mergeCell ref="F192:F195"/>
    <mergeCell ref="G192:G195"/>
    <mergeCell ref="C199:C202"/>
    <mergeCell ref="D199:E202"/>
    <mergeCell ref="F199:F202"/>
    <mergeCell ref="G199:G202"/>
    <mergeCell ref="C175:C178"/>
    <mergeCell ref="D175:E178"/>
    <mergeCell ref="F175:F178"/>
    <mergeCell ref="G175:G178"/>
    <mergeCell ref="C185:C188"/>
    <mergeCell ref="D185:E188"/>
    <mergeCell ref="F185:F188"/>
    <mergeCell ref="G185:G188"/>
    <mergeCell ref="C161:C164"/>
    <mergeCell ref="D161:E164"/>
    <mergeCell ref="F161:F164"/>
    <mergeCell ref="G161:G164"/>
    <mergeCell ref="C168:C171"/>
    <mergeCell ref="D168:E171"/>
    <mergeCell ref="F168:F171"/>
    <mergeCell ref="G168:G171"/>
    <mergeCell ref="C147:C150"/>
    <mergeCell ref="D147:E150"/>
    <mergeCell ref="F147:F150"/>
    <mergeCell ref="G147:G150"/>
    <mergeCell ref="C154:C157"/>
    <mergeCell ref="D154:E157"/>
    <mergeCell ref="F154:F157"/>
    <mergeCell ref="G154:G157"/>
    <mergeCell ref="C133:C136"/>
    <mergeCell ref="D133:E136"/>
    <mergeCell ref="F133:F136"/>
    <mergeCell ref="G133:G136"/>
    <mergeCell ref="C140:C143"/>
    <mergeCell ref="D140:E143"/>
    <mergeCell ref="F140:F143"/>
    <mergeCell ref="G140:G143"/>
    <mergeCell ref="C118:C121"/>
    <mergeCell ref="D118:E121"/>
    <mergeCell ref="F118:F121"/>
    <mergeCell ref="G118:G121"/>
    <mergeCell ref="B123:F123"/>
    <mergeCell ref="C126:C129"/>
    <mergeCell ref="D126:E129"/>
    <mergeCell ref="F126:F129"/>
    <mergeCell ref="G126:G129"/>
    <mergeCell ref="C102:C105"/>
    <mergeCell ref="D102:E105"/>
    <mergeCell ref="F102:F105"/>
    <mergeCell ref="G102:G105"/>
    <mergeCell ref="B108:F108"/>
    <mergeCell ref="C111:C114"/>
    <mergeCell ref="D111:E114"/>
    <mergeCell ref="F111:F114"/>
    <mergeCell ref="G111:G114"/>
    <mergeCell ref="C88:C91"/>
    <mergeCell ref="D88:E91"/>
    <mergeCell ref="F88:F91"/>
    <mergeCell ref="G88:G91"/>
    <mergeCell ref="C95:C98"/>
    <mergeCell ref="D95:E98"/>
    <mergeCell ref="F95:F98"/>
    <mergeCell ref="G95:G98"/>
    <mergeCell ref="C72:C75"/>
    <mergeCell ref="D72:E75"/>
    <mergeCell ref="F72:F75"/>
    <mergeCell ref="G72:G75"/>
    <mergeCell ref="B78:F78"/>
    <mergeCell ref="C81:C84"/>
    <mergeCell ref="D81:E84"/>
    <mergeCell ref="F81:F84"/>
    <mergeCell ref="G81:G84"/>
    <mergeCell ref="C54:C57"/>
    <mergeCell ref="D54:E57"/>
    <mergeCell ref="F54:F57"/>
    <mergeCell ref="G54:G57"/>
    <mergeCell ref="B62:F62"/>
    <mergeCell ref="C65:C68"/>
    <mergeCell ref="D65:E68"/>
    <mergeCell ref="F65:F68"/>
    <mergeCell ref="G65:G68"/>
    <mergeCell ref="F17:F20"/>
    <mergeCell ref="G17:G20"/>
    <mergeCell ref="C40:C43"/>
    <mergeCell ref="D40:E43"/>
    <mergeCell ref="F40:F43"/>
    <mergeCell ref="G40:G43"/>
    <mergeCell ref="C47:C50"/>
    <mergeCell ref="D47:E50"/>
    <mergeCell ref="F47:F50"/>
    <mergeCell ref="G47:G50"/>
    <mergeCell ref="B30:F30"/>
    <mergeCell ref="C33:C36"/>
    <mergeCell ref="D33:E36"/>
    <mergeCell ref="F33:F36"/>
    <mergeCell ref="G33:G36"/>
    <mergeCell ref="C37:G37"/>
    <mergeCell ref="G291:G292"/>
    <mergeCell ref="C293:C294"/>
    <mergeCell ref="D293:E294"/>
    <mergeCell ref="F293:F294"/>
    <mergeCell ref="G293:G294"/>
    <mergeCell ref="B2:G2"/>
    <mergeCell ref="B3:B5"/>
    <mergeCell ref="C3:C5"/>
    <mergeCell ref="D3:E5"/>
    <mergeCell ref="F3:F5"/>
    <mergeCell ref="G3:G5"/>
    <mergeCell ref="C21:G21"/>
    <mergeCell ref="C24:C27"/>
    <mergeCell ref="D24:E27"/>
    <mergeCell ref="F24:F27"/>
    <mergeCell ref="G24:G27"/>
    <mergeCell ref="C28:G28"/>
    <mergeCell ref="B7:F7"/>
    <mergeCell ref="C10:C13"/>
    <mergeCell ref="D10:E13"/>
    <mergeCell ref="F10:F13"/>
    <mergeCell ref="G10:G13"/>
    <mergeCell ref="C17:C20"/>
    <mergeCell ref="D17:E20"/>
  </mergeCells>
  <printOptions horizontalCentered="1"/>
  <pageMargins left="0.39370078740157483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2"/>
  </sheetPr>
  <dimension ref="A2:M710"/>
  <sheetViews>
    <sheetView zoomScaleNormal="100" workbookViewId="0">
      <pane ySplit="5" topLeftCell="A6" activePane="bottomLeft" state="frozen"/>
      <selection activeCell="J19" sqref="J19"/>
      <selection pane="bottomLeft"/>
    </sheetView>
  </sheetViews>
  <sheetFormatPr defaultColWidth="8.85546875" defaultRowHeight="12.75"/>
  <cols>
    <col min="1" max="1" width="2.42578125" style="8" customWidth="1"/>
    <col min="2" max="2" width="35.7109375" style="8" customWidth="1"/>
    <col min="3" max="3" width="13.28515625" style="8" customWidth="1"/>
    <col min="4" max="4" width="15.7109375" style="8" customWidth="1"/>
    <col min="5" max="5" width="10.7109375" style="8" customWidth="1"/>
    <col min="6" max="7" width="14.7109375" style="15" customWidth="1"/>
    <col min="8" max="8" width="0.7109375" style="8" customWidth="1"/>
    <col min="9" max="9" width="17" style="8" customWidth="1"/>
    <col min="10" max="10" width="13.42578125" style="8" customWidth="1"/>
    <col min="11" max="11" width="8.85546875" style="8"/>
    <col min="12" max="12" width="13.28515625" style="8" bestFit="1" customWidth="1"/>
    <col min="13" max="246" width="8.85546875" style="8"/>
    <col min="247" max="247" width="2.42578125" style="8" customWidth="1"/>
    <col min="248" max="248" width="29.140625" style="8" customWidth="1"/>
    <col min="249" max="249" width="9.85546875" style="8" customWidth="1"/>
    <col min="250" max="253" width="10.140625" style="8" customWidth="1"/>
    <col min="254" max="254" width="8.85546875" style="8"/>
    <col min="255" max="255" width="11.42578125" style="8" bestFit="1" customWidth="1"/>
    <col min="256" max="502" width="8.85546875" style="8"/>
    <col min="503" max="503" width="2.42578125" style="8" customWidth="1"/>
    <col min="504" max="504" width="29.140625" style="8" customWidth="1"/>
    <col min="505" max="505" width="9.85546875" style="8" customWidth="1"/>
    <col min="506" max="509" width="10.140625" style="8" customWidth="1"/>
    <col min="510" max="510" width="8.85546875" style="8"/>
    <col min="511" max="511" width="11.42578125" style="8" bestFit="1" customWidth="1"/>
    <col min="512" max="758" width="8.85546875" style="8"/>
    <col min="759" max="759" width="2.42578125" style="8" customWidth="1"/>
    <col min="760" max="760" width="29.140625" style="8" customWidth="1"/>
    <col min="761" max="761" width="9.85546875" style="8" customWidth="1"/>
    <col min="762" max="765" width="10.140625" style="8" customWidth="1"/>
    <col min="766" max="766" width="8.85546875" style="8"/>
    <col min="767" max="767" width="11.42578125" style="8" bestFit="1" customWidth="1"/>
    <col min="768" max="1014" width="8.85546875" style="8"/>
    <col min="1015" max="1015" width="2.42578125" style="8" customWidth="1"/>
    <col min="1016" max="1016" width="29.140625" style="8" customWidth="1"/>
    <col min="1017" max="1017" width="9.85546875" style="8" customWidth="1"/>
    <col min="1018" max="1021" width="10.140625" style="8" customWidth="1"/>
    <col min="1022" max="1022" width="8.85546875" style="8"/>
    <col min="1023" max="1023" width="11.42578125" style="8" bestFit="1" customWidth="1"/>
    <col min="1024" max="1270" width="8.85546875" style="8"/>
    <col min="1271" max="1271" width="2.42578125" style="8" customWidth="1"/>
    <col min="1272" max="1272" width="29.140625" style="8" customWidth="1"/>
    <col min="1273" max="1273" width="9.85546875" style="8" customWidth="1"/>
    <col min="1274" max="1277" width="10.140625" style="8" customWidth="1"/>
    <col min="1278" max="1278" width="8.85546875" style="8"/>
    <col min="1279" max="1279" width="11.42578125" style="8" bestFit="1" customWidth="1"/>
    <col min="1280" max="1526" width="8.85546875" style="8"/>
    <col min="1527" max="1527" width="2.42578125" style="8" customWidth="1"/>
    <col min="1528" max="1528" width="29.140625" style="8" customWidth="1"/>
    <col min="1529" max="1529" width="9.85546875" style="8" customWidth="1"/>
    <col min="1530" max="1533" width="10.140625" style="8" customWidth="1"/>
    <col min="1534" max="1534" width="8.85546875" style="8"/>
    <col min="1535" max="1535" width="11.42578125" style="8" bestFit="1" customWidth="1"/>
    <col min="1536" max="1782" width="8.85546875" style="8"/>
    <col min="1783" max="1783" width="2.42578125" style="8" customWidth="1"/>
    <col min="1784" max="1784" width="29.140625" style="8" customWidth="1"/>
    <col min="1785" max="1785" width="9.85546875" style="8" customWidth="1"/>
    <col min="1786" max="1789" width="10.140625" style="8" customWidth="1"/>
    <col min="1790" max="1790" width="8.85546875" style="8"/>
    <col min="1791" max="1791" width="11.42578125" style="8" bestFit="1" customWidth="1"/>
    <col min="1792" max="2038" width="8.85546875" style="8"/>
    <col min="2039" max="2039" width="2.42578125" style="8" customWidth="1"/>
    <col min="2040" max="2040" width="29.140625" style="8" customWidth="1"/>
    <col min="2041" max="2041" width="9.85546875" style="8" customWidth="1"/>
    <col min="2042" max="2045" width="10.140625" style="8" customWidth="1"/>
    <col min="2046" max="2046" width="8.85546875" style="8"/>
    <col min="2047" max="2047" width="11.42578125" style="8" bestFit="1" customWidth="1"/>
    <col min="2048" max="2294" width="8.85546875" style="8"/>
    <col min="2295" max="2295" width="2.42578125" style="8" customWidth="1"/>
    <col min="2296" max="2296" width="29.140625" style="8" customWidth="1"/>
    <col min="2297" max="2297" width="9.85546875" style="8" customWidth="1"/>
    <col min="2298" max="2301" width="10.140625" style="8" customWidth="1"/>
    <col min="2302" max="2302" width="8.85546875" style="8"/>
    <col min="2303" max="2303" width="11.42578125" style="8" bestFit="1" customWidth="1"/>
    <col min="2304" max="2550" width="8.85546875" style="8"/>
    <col min="2551" max="2551" width="2.42578125" style="8" customWidth="1"/>
    <col min="2552" max="2552" width="29.140625" style="8" customWidth="1"/>
    <col min="2553" max="2553" width="9.85546875" style="8" customWidth="1"/>
    <col min="2554" max="2557" width="10.140625" style="8" customWidth="1"/>
    <col min="2558" max="2558" width="8.85546875" style="8"/>
    <col min="2559" max="2559" width="11.42578125" style="8" bestFit="1" customWidth="1"/>
    <col min="2560" max="2806" width="8.85546875" style="8"/>
    <col min="2807" max="2807" width="2.42578125" style="8" customWidth="1"/>
    <col min="2808" max="2808" width="29.140625" style="8" customWidth="1"/>
    <col min="2809" max="2809" width="9.85546875" style="8" customWidth="1"/>
    <col min="2810" max="2813" width="10.140625" style="8" customWidth="1"/>
    <col min="2814" max="2814" width="8.85546875" style="8"/>
    <col min="2815" max="2815" width="11.42578125" style="8" bestFit="1" customWidth="1"/>
    <col min="2816" max="3062" width="8.85546875" style="8"/>
    <col min="3063" max="3063" width="2.42578125" style="8" customWidth="1"/>
    <col min="3064" max="3064" width="29.140625" style="8" customWidth="1"/>
    <col min="3065" max="3065" width="9.85546875" style="8" customWidth="1"/>
    <col min="3066" max="3069" width="10.140625" style="8" customWidth="1"/>
    <col min="3070" max="3070" width="8.85546875" style="8"/>
    <col min="3071" max="3071" width="11.42578125" style="8" bestFit="1" customWidth="1"/>
    <col min="3072" max="3318" width="8.85546875" style="8"/>
    <col min="3319" max="3319" width="2.42578125" style="8" customWidth="1"/>
    <col min="3320" max="3320" width="29.140625" style="8" customWidth="1"/>
    <col min="3321" max="3321" width="9.85546875" style="8" customWidth="1"/>
    <col min="3322" max="3325" width="10.140625" style="8" customWidth="1"/>
    <col min="3326" max="3326" width="8.85546875" style="8"/>
    <col min="3327" max="3327" width="11.42578125" style="8" bestFit="1" customWidth="1"/>
    <col min="3328" max="3574" width="8.85546875" style="8"/>
    <col min="3575" max="3575" width="2.42578125" style="8" customWidth="1"/>
    <col min="3576" max="3576" width="29.140625" style="8" customWidth="1"/>
    <col min="3577" max="3577" width="9.85546875" style="8" customWidth="1"/>
    <col min="3578" max="3581" width="10.140625" style="8" customWidth="1"/>
    <col min="3582" max="3582" width="8.85546875" style="8"/>
    <col min="3583" max="3583" width="11.42578125" style="8" bestFit="1" customWidth="1"/>
    <col min="3584" max="3830" width="8.85546875" style="8"/>
    <col min="3831" max="3831" width="2.42578125" style="8" customWidth="1"/>
    <col min="3832" max="3832" width="29.140625" style="8" customWidth="1"/>
    <col min="3833" max="3833" width="9.85546875" style="8" customWidth="1"/>
    <col min="3834" max="3837" width="10.140625" style="8" customWidth="1"/>
    <col min="3838" max="3838" width="8.85546875" style="8"/>
    <col min="3839" max="3839" width="11.42578125" style="8" bestFit="1" customWidth="1"/>
    <col min="3840" max="4086" width="8.85546875" style="8"/>
    <col min="4087" max="4087" width="2.42578125" style="8" customWidth="1"/>
    <col min="4088" max="4088" width="29.140625" style="8" customWidth="1"/>
    <col min="4089" max="4089" width="9.85546875" style="8" customWidth="1"/>
    <col min="4090" max="4093" width="10.140625" style="8" customWidth="1"/>
    <col min="4094" max="4094" width="8.85546875" style="8"/>
    <col min="4095" max="4095" width="11.42578125" style="8" bestFit="1" customWidth="1"/>
    <col min="4096" max="4342" width="8.85546875" style="8"/>
    <col min="4343" max="4343" width="2.42578125" style="8" customWidth="1"/>
    <col min="4344" max="4344" width="29.140625" style="8" customWidth="1"/>
    <col min="4345" max="4345" width="9.85546875" style="8" customWidth="1"/>
    <col min="4346" max="4349" width="10.140625" style="8" customWidth="1"/>
    <col min="4350" max="4350" width="8.85546875" style="8"/>
    <col min="4351" max="4351" width="11.42578125" style="8" bestFit="1" customWidth="1"/>
    <col min="4352" max="4598" width="8.85546875" style="8"/>
    <col min="4599" max="4599" width="2.42578125" style="8" customWidth="1"/>
    <col min="4600" max="4600" width="29.140625" style="8" customWidth="1"/>
    <col min="4601" max="4601" width="9.85546875" style="8" customWidth="1"/>
    <col min="4602" max="4605" width="10.140625" style="8" customWidth="1"/>
    <col min="4606" max="4606" width="8.85546875" style="8"/>
    <col min="4607" max="4607" width="11.42578125" style="8" bestFit="1" customWidth="1"/>
    <col min="4608" max="4854" width="8.85546875" style="8"/>
    <col min="4855" max="4855" width="2.42578125" style="8" customWidth="1"/>
    <col min="4856" max="4856" width="29.140625" style="8" customWidth="1"/>
    <col min="4857" max="4857" width="9.85546875" style="8" customWidth="1"/>
    <col min="4858" max="4861" width="10.140625" style="8" customWidth="1"/>
    <col min="4862" max="4862" width="8.85546875" style="8"/>
    <col min="4863" max="4863" width="11.42578125" style="8" bestFit="1" customWidth="1"/>
    <col min="4864" max="5110" width="8.85546875" style="8"/>
    <col min="5111" max="5111" width="2.42578125" style="8" customWidth="1"/>
    <col min="5112" max="5112" width="29.140625" style="8" customWidth="1"/>
    <col min="5113" max="5113" width="9.85546875" style="8" customWidth="1"/>
    <col min="5114" max="5117" width="10.140625" style="8" customWidth="1"/>
    <col min="5118" max="5118" width="8.85546875" style="8"/>
    <col min="5119" max="5119" width="11.42578125" style="8" bestFit="1" customWidth="1"/>
    <col min="5120" max="5366" width="8.85546875" style="8"/>
    <col min="5367" max="5367" width="2.42578125" style="8" customWidth="1"/>
    <col min="5368" max="5368" width="29.140625" style="8" customWidth="1"/>
    <col min="5369" max="5369" width="9.85546875" style="8" customWidth="1"/>
    <col min="5370" max="5373" width="10.140625" style="8" customWidth="1"/>
    <col min="5374" max="5374" width="8.85546875" style="8"/>
    <col min="5375" max="5375" width="11.42578125" style="8" bestFit="1" customWidth="1"/>
    <col min="5376" max="5622" width="8.85546875" style="8"/>
    <col min="5623" max="5623" width="2.42578125" style="8" customWidth="1"/>
    <col min="5624" max="5624" width="29.140625" style="8" customWidth="1"/>
    <col min="5625" max="5625" width="9.85546875" style="8" customWidth="1"/>
    <col min="5626" max="5629" width="10.140625" style="8" customWidth="1"/>
    <col min="5630" max="5630" width="8.85546875" style="8"/>
    <col min="5631" max="5631" width="11.42578125" style="8" bestFit="1" customWidth="1"/>
    <col min="5632" max="5878" width="8.85546875" style="8"/>
    <col min="5879" max="5879" width="2.42578125" style="8" customWidth="1"/>
    <col min="5880" max="5880" width="29.140625" style="8" customWidth="1"/>
    <col min="5881" max="5881" width="9.85546875" style="8" customWidth="1"/>
    <col min="5882" max="5885" width="10.140625" style="8" customWidth="1"/>
    <col min="5886" max="5886" width="8.85546875" style="8"/>
    <col min="5887" max="5887" width="11.42578125" style="8" bestFit="1" customWidth="1"/>
    <col min="5888" max="6134" width="8.85546875" style="8"/>
    <col min="6135" max="6135" width="2.42578125" style="8" customWidth="1"/>
    <col min="6136" max="6136" width="29.140625" style="8" customWidth="1"/>
    <col min="6137" max="6137" width="9.85546875" style="8" customWidth="1"/>
    <col min="6138" max="6141" width="10.140625" style="8" customWidth="1"/>
    <col min="6142" max="6142" width="8.85546875" style="8"/>
    <col min="6143" max="6143" width="11.42578125" style="8" bestFit="1" customWidth="1"/>
    <col min="6144" max="6390" width="8.85546875" style="8"/>
    <col min="6391" max="6391" width="2.42578125" style="8" customWidth="1"/>
    <col min="6392" max="6392" width="29.140625" style="8" customWidth="1"/>
    <col min="6393" max="6393" width="9.85546875" style="8" customWidth="1"/>
    <col min="6394" max="6397" width="10.140625" style="8" customWidth="1"/>
    <col min="6398" max="6398" width="8.85546875" style="8"/>
    <col min="6399" max="6399" width="11.42578125" style="8" bestFit="1" customWidth="1"/>
    <col min="6400" max="6646" width="8.85546875" style="8"/>
    <col min="6647" max="6647" width="2.42578125" style="8" customWidth="1"/>
    <col min="6648" max="6648" width="29.140625" style="8" customWidth="1"/>
    <col min="6649" max="6649" width="9.85546875" style="8" customWidth="1"/>
    <col min="6650" max="6653" width="10.140625" style="8" customWidth="1"/>
    <col min="6654" max="6654" width="8.85546875" style="8"/>
    <col min="6655" max="6655" width="11.42578125" style="8" bestFit="1" customWidth="1"/>
    <col min="6656" max="6902" width="8.85546875" style="8"/>
    <col min="6903" max="6903" width="2.42578125" style="8" customWidth="1"/>
    <col min="6904" max="6904" width="29.140625" style="8" customWidth="1"/>
    <col min="6905" max="6905" width="9.85546875" style="8" customWidth="1"/>
    <col min="6906" max="6909" width="10.140625" style="8" customWidth="1"/>
    <col min="6910" max="6910" width="8.85546875" style="8"/>
    <col min="6911" max="6911" width="11.42578125" style="8" bestFit="1" customWidth="1"/>
    <col min="6912" max="7158" width="8.85546875" style="8"/>
    <col min="7159" max="7159" width="2.42578125" style="8" customWidth="1"/>
    <col min="7160" max="7160" width="29.140625" style="8" customWidth="1"/>
    <col min="7161" max="7161" width="9.85546875" style="8" customWidth="1"/>
    <col min="7162" max="7165" width="10.140625" style="8" customWidth="1"/>
    <col min="7166" max="7166" width="8.85546875" style="8"/>
    <col min="7167" max="7167" width="11.42578125" style="8" bestFit="1" customWidth="1"/>
    <col min="7168" max="7414" width="8.85546875" style="8"/>
    <col min="7415" max="7415" width="2.42578125" style="8" customWidth="1"/>
    <col min="7416" max="7416" width="29.140625" style="8" customWidth="1"/>
    <col min="7417" max="7417" width="9.85546875" style="8" customWidth="1"/>
    <col min="7418" max="7421" width="10.140625" style="8" customWidth="1"/>
    <col min="7422" max="7422" width="8.85546875" style="8"/>
    <col min="7423" max="7423" width="11.42578125" style="8" bestFit="1" customWidth="1"/>
    <col min="7424" max="7670" width="8.85546875" style="8"/>
    <col min="7671" max="7671" width="2.42578125" style="8" customWidth="1"/>
    <col min="7672" max="7672" width="29.140625" style="8" customWidth="1"/>
    <col min="7673" max="7673" width="9.85546875" style="8" customWidth="1"/>
    <col min="7674" max="7677" width="10.140625" style="8" customWidth="1"/>
    <col min="7678" max="7678" width="8.85546875" style="8"/>
    <col min="7679" max="7679" width="11.42578125" style="8" bestFit="1" customWidth="1"/>
    <col min="7680" max="7926" width="8.85546875" style="8"/>
    <col min="7927" max="7927" width="2.42578125" style="8" customWidth="1"/>
    <col min="7928" max="7928" width="29.140625" style="8" customWidth="1"/>
    <col min="7929" max="7929" width="9.85546875" style="8" customWidth="1"/>
    <col min="7930" max="7933" width="10.140625" style="8" customWidth="1"/>
    <col min="7934" max="7934" width="8.85546875" style="8"/>
    <col min="7935" max="7935" width="11.42578125" style="8" bestFit="1" customWidth="1"/>
    <col min="7936" max="8182" width="8.85546875" style="8"/>
    <col min="8183" max="8183" width="2.42578125" style="8" customWidth="1"/>
    <col min="8184" max="8184" width="29.140625" style="8" customWidth="1"/>
    <col min="8185" max="8185" width="9.85546875" style="8" customWidth="1"/>
    <col min="8186" max="8189" width="10.140625" style="8" customWidth="1"/>
    <col min="8190" max="8190" width="8.85546875" style="8"/>
    <col min="8191" max="8191" width="11.42578125" style="8" bestFit="1" customWidth="1"/>
    <col min="8192" max="8438" width="8.85546875" style="8"/>
    <col min="8439" max="8439" width="2.42578125" style="8" customWidth="1"/>
    <col min="8440" max="8440" width="29.140625" style="8" customWidth="1"/>
    <col min="8441" max="8441" width="9.85546875" style="8" customWidth="1"/>
    <col min="8442" max="8445" width="10.140625" style="8" customWidth="1"/>
    <col min="8446" max="8446" width="8.85546875" style="8"/>
    <col min="8447" max="8447" width="11.42578125" style="8" bestFit="1" customWidth="1"/>
    <col min="8448" max="8694" width="8.85546875" style="8"/>
    <col min="8695" max="8695" width="2.42578125" style="8" customWidth="1"/>
    <col min="8696" max="8696" width="29.140625" style="8" customWidth="1"/>
    <col min="8697" max="8697" width="9.85546875" style="8" customWidth="1"/>
    <col min="8698" max="8701" width="10.140625" style="8" customWidth="1"/>
    <col min="8702" max="8702" width="8.85546875" style="8"/>
    <col min="8703" max="8703" width="11.42578125" style="8" bestFit="1" customWidth="1"/>
    <col min="8704" max="8950" width="8.85546875" style="8"/>
    <col min="8951" max="8951" width="2.42578125" style="8" customWidth="1"/>
    <col min="8952" max="8952" width="29.140625" style="8" customWidth="1"/>
    <col min="8953" max="8953" width="9.85546875" style="8" customWidth="1"/>
    <col min="8954" max="8957" width="10.140625" style="8" customWidth="1"/>
    <col min="8958" max="8958" width="8.85546875" style="8"/>
    <col min="8959" max="8959" width="11.42578125" style="8" bestFit="1" customWidth="1"/>
    <col min="8960" max="9206" width="8.85546875" style="8"/>
    <col min="9207" max="9207" width="2.42578125" style="8" customWidth="1"/>
    <col min="9208" max="9208" width="29.140625" style="8" customWidth="1"/>
    <col min="9209" max="9209" width="9.85546875" style="8" customWidth="1"/>
    <col min="9210" max="9213" width="10.140625" style="8" customWidth="1"/>
    <col min="9214" max="9214" width="8.85546875" style="8"/>
    <col min="9215" max="9215" width="11.42578125" style="8" bestFit="1" customWidth="1"/>
    <col min="9216" max="9462" width="8.85546875" style="8"/>
    <col min="9463" max="9463" width="2.42578125" style="8" customWidth="1"/>
    <col min="9464" max="9464" width="29.140625" style="8" customWidth="1"/>
    <col min="9465" max="9465" width="9.85546875" style="8" customWidth="1"/>
    <col min="9466" max="9469" width="10.140625" style="8" customWidth="1"/>
    <col min="9470" max="9470" width="8.85546875" style="8"/>
    <col min="9471" max="9471" width="11.42578125" style="8" bestFit="1" customWidth="1"/>
    <col min="9472" max="9718" width="8.85546875" style="8"/>
    <col min="9719" max="9719" width="2.42578125" style="8" customWidth="1"/>
    <col min="9720" max="9720" width="29.140625" style="8" customWidth="1"/>
    <col min="9721" max="9721" width="9.85546875" style="8" customWidth="1"/>
    <col min="9722" max="9725" width="10.140625" style="8" customWidth="1"/>
    <col min="9726" max="9726" width="8.85546875" style="8"/>
    <col min="9727" max="9727" width="11.42578125" style="8" bestFit="1" customWidth="1"/>
    <col min="9728" max="9974" width="8.85546875" style="8"/>
    <col min="9975" max="9975" width="2.42578125" style="8" customWidth="1"/>
    <col min="9976" max="9976" width="29.140625" style="8" customWidth="1"/>
    <col min="9977" max="9977" width="9.85546875" style="8" customWidth="1"/>
    <col min="9978" max="9981" width="10.140625" style="8" customWidth="1"/>
    <col min="9982" max="9982" width="8.85546875" style="8"/>
    <col min="9983" max="9983" width="11.42578125" style="8" bestFit="1" customWidth="1"/>
    <col min="9984" max="10230" width="8.85546875" style="8"/>
    <col min="10231" max="10231" width="2.42578125" style="8" customWidth="1"/>
    <col min="10232" max="10232" width="29.140625" style="8" customWidth="1"/>
    <col min="10233" max="10233" width="9.85546875" style="8" customWidth="1"/>
    <col min="10234" max="10237" width="10.140625" style="8" customWidth="1"/>
    <col min="10238" max="10238" width="8.85546875" style="8"/>
    <col min="10239" max="10239" width="11.42578125" style="8" bestFit="1" customWidth="1"/>
    <col min="10240" max="10486" width="8.85546875" style="8"/>
    <col min="10487" max="10487" width="2.42578125" style="8" customWidth="1"/>
    <col min="10488" max="10488" width="29.140625" style="8" customWidth="1"/>
    <col min="10489" max="10489" width="9.85546875" style="8" customWidth="1"/>
    <col min="10490" max="10493" width="10.140625" style="8" customWidth="1"/>
    <col min="10494" max="10494" width="8.85546875" style="8"/>
    <col min="10495" max="10495" width="11.42578125" style="8" bestFit="1" customWidth="1"/>
    <col min="10496" max="10742" width="8.85546875" style="8"/>
    <col min="10743" max="10743" width="2.42578125" style="8" customWidth="1"/>
    <col min="10744" max="10744" width="29.140625" style="8" customWidth="1"/>
    <col min="10745" max="10745" width="9.85546875" style="8" customWidth="1"/>
    <col min="10746" max="10749" width="10.140625" style="8" customWidth="1"/>
    <col min="10750" max="10750" width="8.85546875" style="8"/>
    <col min="10751" max="10751" width="11.42578125" style="8" bestFit="1" customWidth="1"/>
    <col min="10752" max="10998" width="8.85546875" style="8"/>
    <col min="10999" max="10999" width="2.42578125" style="8" customWidth="1"/>
    <col min="11000" max="11000" width="29.140625" style="8" customWidth="1"/>
    <col min="11001" max="11001" width="9.85546875" style="8" customWidth="1"/>
    <col min="11002" max="11005" width="10.140625" style="8" customWidth="1"/>
    <col min="11006" max="11006" width="8.85546875" style="8"/>
    <col min="11007" max="11007" width="11.42578125" style="8" bestFit="1" customWidth="1"/>
    <col min="11008" max="11254" width="8.85546875" style="8"/>
    <col min="11255" max="11255" width="2.42578125" style="8" customWidth="1"/>
    <col min="11256" max="11256" width="29.140625" style="8" customWidth="1"/>
    <col min="11257" max="11257" width="9.85546875" style="8" customWidth="1"/>
    <col min="11258" max="11261" width="10.140625" style="8" customWidth="1"/>
    <col min="11262" max="11262" width="8.85546875" style="8"/>
    <col min="11263" max="11263" width="11.42578125" style="8" bestFit="1" customWidth="1"/>
    <col min="11264" max="11510" width="8.85546875" style="8"/>
    <col min="11511" max="11511" width="2.42578125" style="8" customWidth="1"/>
    <col min="11512" max="11512" width="29.140625" style="8" customWidth="1"/>
    <col min="11513" max="11513" width="9.85546875" style="8" customWidth="1"/>
    <col min="11514" max="11517" width="10.140625" style="8" customWidth="1"/>
    <col min="11518" max="11518" width="8.85546875" style="8"/>
    <col min="11519" max="11519" width="11.42578125" style="8" bestFit="1" customWidth="1"/>
    <col min="11520" max="11766" width="8.85546875" style="8"/>
    <col min="11767" max="11767" width="2.42578125" style="8" customWidth="1"/>
    <col min="11768" max="11768" width="29.140625" style="8" customWidth="1"/>
    <col min="11769" max="11769" width="9.85546875" style="8" customWidth="1"/>
    <col min="11770" max="11773" width="10.140625" style="8" customWidth="1"/>
    <col min="11774" max="11774" width="8.85546875" style="8"/>
    <col min="11775" max="11775" width="11.42578125" style="8" bestFit="1" customWidth="1"/>
    <col min="11776" max="12022" width="8.85546875" style="8"/>
    <col min="12023" max="12023" width="2.42578125" style="8" customWidth="1"/>
    <col min="12024" max="12024" width="29.140625" style="8" customWidth="1"/>
    <col min="12025" max="12025" width="9.85546875" style="8" customWidth="1"/>
    <col min="12026" max="12029" width="10.140625" style="8" customWidth="1"/>
    <col min="12030" max="12030" width="8.85546875" style="8"/>
    <col min="12031" max="12031" width="11.42578125" style="8" bestFit="1" customWidth="1"/>
    <col min="12032" max="12278" width="8.85546875" style="8"/>
    <col min="12279" max="12279" width="2.42578125" style="8" customWidth="1"/>
    <col min="12280" max="12280" width="29.140625" style="8" customWidth="1"/>
    <col min="12281" max="12281" width="9.85546875" style="8" customWidth="1"/>
    <col min="12282" max="12285" width="10.140625" style="8" customWidth="1"/>
    <col min="12286" max="12286" width="8.85546875" style="8"/>
    <col min="12287" max="12287" width="11.42578125" style="8" bestFit="1" customWidth="1"/>
    <col min="12288" max="12534" width="8.85546875" style="8"/>
    <col min="12535" max="12535" width="2.42578125" style="8" customWidth="1"/>
    <col min="12536" max="12536" width="29.140625" style="8" customWidth="1"/>
    <col min="12537" max="12537" width="9.85546875" style="8" customWidth="1"/>
    <col min="12538" max="12541" width="10.140625" style="8" customWidth="1"/>
    <col min="12542" max="12542" width="8.85546875" style="8"/>
    <col min="12543" max="12543" width="11.42578125" style="8" bestFit="1" customWidth="1"/>
    <col min="12544" max="12790" width="8.85546875" style="8"/>
    <col min="12791" max="12791" width="2.42578125" style="8" customWidth="1"/>
    <col min="12792" max="12792" width="29.140625" style="8" customWidth="1"/>
    <col min="12793" max="12793" width="9.85546875" style="8" customWidth="1"/>
    <col min="12794" max="12797" width="10.140625" style="8" customWidth="1"/>
    <col min="12798" max="12798" width="8.85546875" style="8"/>
    <col min="12799" max="12799" width="11.42578125" style="8" bestFit="1" customWidth="1"/>
    <col min="12800" max="13046" width="8.85546875" style="8"/>
    <col min="13047" max="13047" width="2.42578125" style="8" customWidth="1"/>
    <col min="13048" max="13048" width="29.140625" style="8" customWidth="1"/>
    <col min="13049" max="13049" width="9.85546875" style="8" customWidth="1"/>
    <col min="13050" max="13053" width="10.140625" style="8" customWidth="1"/>
    <col min="13054" max="13054" width="8.85546875" style="8"/>
    <col min="13055" max="13055" width="11.42578125" style="8" bestFit="1" customWidth="1"/>
    <col min="13056" max="13302" width="8.85546875" style="8"/>
    <col min="13303" max="13303" width="2.42578125" style="8" customWidth="1"/>
    <col min="13304" max="13304" width="29.140625" style="8" customWidth="1"/>
    <col min="13305" max="13305" width="9.85546875" style="8" customWidth="1"/>
    <col min="13306" max="13309" width="10.140625" style="8" customWidth="1"/>
    <col min="13310" max="13310" width="8.85546875" style="8"/>
    <col min="13311" max="13311" width="11.42578125" style="8" bestFit="1" customWidth="1"/>
    <col min="13312" max="13558" width="8.85546875" style="8"/>
    <col min="13559" max="13559" width="2.42578125" style="8" customWidth="1"/>
    <col min="13560" max="13560" width="29.140625" style="8" customWidth="1"/>
    <col min="13561" max="13561" width="9.85546875" style="8" customWidth="1"/>
    <col min="13562" max="13565" width="10.140625" style="8" customWidth="1"/>
    <col min="13566" max="13566" width="8.85546875" style="8"/>
    <col min="13567" max="13567" width="11.42578125" style="8" bestFit="1" customWidth="1"/>
    <col min="13568" max="13814" width="8.85546875" style="8"/>
    <col min="13815" max="13815" width="2.42578125" style="8" customWidth="1"/>
    <col min="13816" max="13816" width="29.140625" style="8" customWidth="1"/>
    <col min="13817" max="13817" width="9.85546875" style="8" customWidth="1"/>
    <col min="13818" max="13821" width="10.140625" style="8" customWidth="1"/>
    <col min="13822" max="13822" width="8.85546875" style="8"/>
    <col min="13823" max="13823" width="11.42578125" style="8" bestFit="1" customWidth="1"/>
    <col min="13824" max="14070" width="8.85546875" style="8"/>
    <col min="14071" max="14071" width="2.42578125" style="8" customWidth="1"/>
    <col min="14072" max="14072" width="29.140625" style="8" customWidth="1"/>
    <col min="14073" max="14073" width="9.85546875" style="8" customWidth="1"/>
    <col min="14074" max="14077" width="10.140625" style="8" customWidth="1"/>
    <col min="14078" max="14078" width="8.85546875" style="8"/>
    <col min="14079" max="14079" width="11.42578125" style="8" bestFit="1" customWidth="1"/>
    <col min="14080" max="14326" width="8.85546875" style="8"/>
    <col min="14327" max="14327" width="2.42578125" style="8" customWidth="1"/>
    <col min="14328" max="14328" width="29.140625" style="8" customWidth="1"/>
    <col min="14329" max="14329" width="9.85546875" style="8" customWidth="1"/>
    <col min="14330" max="14333" width="10.140625" style="8" customWidth="1"/>
    <col min="14334" max="14334" width="8.85546875" style="8"/>
    <col min="14335" max="14335" width="11.42578125" style="8" bestFit="1" customWidth="1"/>
    <col min="14336" max="14582" width="8.85546875" style="8"/>
    <col min="14583" max="14583" width="2.42578125" style="8" customWidth="1"/>
    <col min="14584" max="14584" width="29.140625" style="8" customWidth="1"/>
    <col min="14585" max="14585" width="9.85546875" style="8" customWidth="1"/>
    <col min="14586" max="14589" width="10.140625" style="8" customWidth="1"/>
    <col min="14590" max="14590" width="8.85546875" style="8"/>
    <col min="14591" max="14591" width="11.42578125" style="8" bestFit="1" customWidth="1"/>
    <col min="14592" max="14838" width="8.85546875" style="8"/>
    <col min="14839" max="14839" width="2.42578125" style="8" customWidth="1"/>
    <col min="14840" max="14840" width="29.140625" style="8" customWidth="1"/>
    <col min="14841" max="14841" width="9.85546875" style="8" customWidth="1"/>
    <col min="14842" max="14845" width="10.140625" style="8" customWidth="1"/>
    <col min="14846" max="14846" width="8.85546875" style="8"/>
    <col min="14847" max="14847" width="11.42578125" style="8" bestFit="1" customWidth="1"/>
    <col min="14848" max="15094" width="8.85546875" style="8"/>
    <col min="15095" max="15095" width="2.42578125" style="8" customWidth="1"/>
    <col min="15096" max="15096" width="29.140625" style="8" customWidth="1"/>
    <col min="15097" max="15097" width="9.85546875" style="8" customWidth="1"/>
    <col min="15098" max="15101" width="10.140625" style="8" customWidth="1"/>
    <col min="15102" max="15102" width="8.85546875" style="8"/>
    <col min="15103" max="15103" width="11.42578125" style="8" bestFit="1" customWidth="1"/>
    <col min="15104" max="15350" width="8.85546875" style="8"/>
    <col min="15351" max="15351" width="2.42578125" style="8" customWidth="1"/>
    <col min="15352" max="15352" width="29.140625" style="8" customWidth="1"/>
    <col min="15353" max="15353" width="9.85546875" style="8" customWidth="1"/>
    <col min="15354" max="15357" width="10.140625" style="8" customWidth="1"/>
    <col min="15358" max="15358" width="8.85546875" style="8"/>
    <col min="15359" max="15359" width="11.42578125" style="8" bestFit="1" customWidth="1"/>
    <col min="15360" max="15606" width="8.85546875" style="8"/>
    <col min="15607" max="15607" width="2.42578125" style="8" customWidth="1"/>
    <col min="15608" max="15608" width="29.140625" style="8" customWidth="1"/>
    <col min="15609" max="15609" width="9.85546875" style="8" customWidth="1"/>
    <col min="15610" max="15613" width="10.140625" style="8" customWidth="1"/>
    <col min="15614" max="15614" width="8.85546875" style="8"/>
    <col min="15615" max="15615" width="11.42578125" style="8" bestFit="1" customWidth="1"/>
    <col min="15616" max="15862" width="8.85546875" style="8"/>
    <col min="15863" max="15863" width="2.42578125" style="8" customWidth="1"/>
    <col min="15864" max="15864" width="29.140625" style="8" customWidth="1"/>
    <col min="15865" max="15865" width="9.85546875" style="8" customWidth="1"/>
    <col min="15866" max="15869" width="10.140625" style="8" customWidth="1"/>
    <col min="15870" max="15870" width="8.85546875" style="8"/>
    <col min="15871" max="15871" width="11.42578125" style="8" bestFit="1" customWidth="1"/>
    <col min="15872" max="16118" width="8.85546875" style="8"/>
    <col min="16119" max="16119" width="2.42578125" style="8" customWidth="1"/>
    <col min="16120" max="16120" width="29.140625" style="8" customWidth="1"/>
    <col min="16121" max="16121" width="9.85546875" style="8" customWidth="1"/>
    <col min="16122" max="16125" width="10.140625" style="8" customWidth="1"/>
    <col min="16126" max="16126" width="8.85546875" style="8"/>
    <col min="16127" max="16127" width="11.42578125" style="8" bestFit="1" customWidth="1"/>
    <col min="16128" max="16384" width="8.85546875" style="8"/>
  </cols>
  <sheetData>
    <row r="2" spans="2:12" ht="21.75" customHeight="1">
      <c r="B2" s="959" t="s">
        <v>1442</v>
      </c>
      <c r="C2" s="960"/>
      <c r="D2" s="960"/>
      <c r="E2" s="960"/>
      <c r="F2" s="960"/>
      <c r="G2" s="960"/>
    </row>
    <row r="3" spans="2:12" ht="14.25" customHeight="1">
      <c r="B3" s="961" t="s">
        <v>1439</v>
      </c>
      <c r="C3" s="602"/>
      <c r="D3" s="964" t="s">
        <v>1444</v>
      </c>
      <c r="E3" s="964" t="s">
        <v>1443</v>
      </c>
      <c r="F3" s="964" t="s">
        <v>1441</v>
      </c>
      <c r="G3" s="967" t="s">
        <v>1467</v>
      </c>
      <c r="H3" s="45"/>
    </row>
    <row r="4" spans="2:12" ht="14.25" customHeight="1">
      <c r="B4" s="962"/>
      <c r="C4" s="588" t="s">
        <v>1440</v>
      </c>
      <c r="D4" s="965"/>
      <c r="E4" s="965"/>
      <c r="F4" s="965"/>
      <c r="G4" s="968"/>
      <c r="H4" s="45"/>
    </row>
    <row r="5" spans="2:12" ht="14.25" customHeight="1">
      <c r="B5" s="963"/>
      <c r="C5" s="603"/>
      <c r="D5" s="966"/>
      <c r="E5" s="966"/>
      <c r="F5" s="966"/>
      <c r="G5" s="621">
        <f>'DISCOUNT CARD'!J9</f>
        <v>0</v>
      </c>
      <c r="H5" s="45"/>
    </row>
    <row r="6" spans="2:12" ht="14.25" customHeight="1" thickBot="1">
      <c r="B6" s="26"/>
      <c r="C6" s="54"/>
      <c r="D6" s="55"/>
      <c r="E6" s="10"/>
      <c r="F6" s="40"/>
      <c r="G6" s="13"/>
    </row>
    <row r="7" spans="2:12" ht="8.1" customHeight="1">
      <c r="B7" s="18"/>
      <c r="C7" s="948" t="s">
        <v>1430</v>
      </c>
      <c r="D7" s="948"/>
      <c r="E7" s="948"/>
      <c r="F7" s="948"/>
      <c r="G7" s="949"/>
      <c r="L7" s="14"/>
    </row>
    <row r="8" spans="2:12" ht="14.25" customHeight="1">
      <c r="B8" s="50"/>
      <c r="C8" s="950"/>
      <c r="D8" s="950"/>
      <c r="E8" s="950"/>
      <c r="F8" s="950"/>
      <c r="G8" s="951"/>
      <c r="L8" s="14"/>
    </row>
    <row r="9" spans="2:12" ht="14.25" customHeight="1">
      <c r="B9" s="2"/>
      <c r="C9" s="146">
        <v>10116020</v>
      </c>
      <c r="D9" s="30">
        <v>20</v>
      </c>
      <c r="E9" s="30">
        <v>35</v>
      </c>
      <c r="F9" s="93">
        <v>7.5468165461066929</v>
      </c>
      <c r="G9" s="124">
        <f>F9*(100-$G$5)/100</f>
        <v>7.5468165461066929</v>
      </c>
      <c r="I9" s="15"/>
      <c r="L9" s="5"/>
    </row>
    <row r="10" spans="2:12" ht="14.25" customHeight="1">
      <c r="B10" s="2" t="s">
        <v>1472</v>
      </c>
      <c r="C10" s="95">
        <v>10116025</v>
      </c>
      <c r="D10" s="96">
        <v>25</v>
      </c>
      <c r="E10" s="96">
        <v>30</v>
      </c>
      <c r="F10" s="94">
        <v>7.9668368565722369</v>
      </c>
      <c r="G10" s="124">
        <f t="shared" ref="G10:G32" si="0">F10*(100-$G$5)/100</f>
        <v>7.9668368565722369</v>
      </c>
      <c r="I10" s="15"/>
      <c r="L10" s="5"/>
    </row>
    <row r="11" spans="2:12" ht="14.25" customHeight="1">
      <c r="B11" s="48"/>
      <c r="C11" s="95">
        <v>10116032</v>
      </c>
      <c r="D11" s="96">
        <v>32</v>
      </c>
      <c r="E11" s="96">
        <v>20</v>
      </c>
      <c r="F11" s="94">
        <v>8.1836215329415509</v>
      </c>
      <c r="G11" s="124">
        <f t="shared" si="0"/>
        <v>8.1836215329415509</v>
      </c>
      <c r="I11" s="15"/>
      <c r="L11" s="5"/>
    </row>
    <row r="12" spans="2:12" ht="14.25" customHeight="1">
      <c r="B12" s="1"/>
      <c r="C12" s="95">
        <v>10116040</v>
      </c>
      <c r="D12" s="96">
        <v>40</v>
      </c>
      <c r="E12" s="96">
        <v>12</v>
      </c>
      <c r="F12" s="94">
        <v>8.4004062093108622</v>
      </c>
      <c r="G12" s="124">
        <f t="shared" si="0"/>
        <v>8.4004062093108622</v>
      </c>
      <c r="I12" s="15"/>
      <c r="L12" s="5"/>
    </row>
    <row r="13" spans="2:12" ht="14.25" customHeight="1">
      <c r="B13" s="19"/>
      <c r="C13" s="95">
        <v>10116050</v>
      </c>
      <c r="D13" s="96">
        <v>50</v>
      </c>
      <c r="E13" s="96">
        <v>16</v>
      </c>
      <c r="F13" s="94">
        <v>11.963804327131438</v>
      </c>
      <c r="G13" s="124">
        <f t="shared" si="0"/>
        <v>11.963804327131438</v>
      </c>
      <c r="I13" s="15"/>
      <c r="L13" s="5"/>
    </row>
    <row r="14" spans="2:12" ht="14.25" customHeight="1">
      <c r="B14" s="19"/>
      <c r="C14" s="95">
        <v>10116063</v>
      </c>
      <c r="D14" s="96">
        <v>63</v>
      </c>
      <c r="E14" s="96">
        <v>20</v>
      </c>
      <c r="F14" s="94">
        <v>12.885139201701016</v>
      </c>
      <c r="G14" s="124">
        <f t="shared" si="0"/>
        <v>12.885139201701016</v>
      </c>
      <c r="I14" s="15"/>
      <c r="L14" s="5"/>
    </row>
    <row r="15" spans="2:12" ht="14.25" customHeight="1">
      <c r="B15" s="19"/>
      <c r="C15" s="95">
        <v>10116075</v>
      </c>
      <c r="D15" s="96">
        <v>75</v>
      </c>
      <c r="E15" s="96">
        <v>16</v>
      </c>
      <c r="F15" s="94">
        <v>18.077972241366986</v>
      </c>
      <c r="G15" s="124">
        <f t="shared" si="0"/>
        <v>18.077972241366986</v>
      </c>
      <c r="I15" s="15"/>
      <c r="L15" s="5"/>
    </row>
    <row r="16" spans="2:12" ht="14.25" customHeight="1">
      <c r="B16" s="19"/>
      <c r="C16" s="95">
        <v>10116090</v>
      </c>
      <c r="D16" s="96">
        <v>90</v>
      </c>
      <c r="E16" s="96">
        <v>16</v>
      </c>
      <c r="F16" s="94">
        <v>19.786127098818984</v>
      </c>
      <c r="G16" s="124">
        <f t="shared" si="0"/>
        <v>19.786127098818984</v>
      </c>
      <c r="I16" s="15"/>
      <c r="L16" s="5"/>
    </row>
    <row r="17" spans="2:12" ht="14.25" customHeight="1">
      <c r="B17" s="19"/>
      <c r="C17" s="95">
        <v>10116110</v>
      </c>
      <c r="D17" s="96">
        <v>110</v>
      </c>
      <c r="E17" s="96">
        <v>12</v>
      </c>
      <c r="F17" s="94">
        <v>24.12768736150948</v>
      </c>
      <c r="G17" s="124">
        <f t="shared" si="0"/>
        <v>24.12768736150948</v>
      </c>
      <c r="I17" s="15"/>
      <c r="L17" s="5"/>
    </row>
    <row r="18" spans="2:12" ht="14.25" customHeight="1">
      <c r="B18" s="19"/>
      <c r="C18" s="95">
        <v>10116125</v>
      </c>
      <c r="D18" s="96">
        <v>125</v>
      </c>
      <c r="E18" s="96">
        <v>1</v>
      </c>
      <c r="F18" s="94">
        <v>33.593712196555977</v>
      </c>
      <c r="G18" s="124">
        <f t="shared" si="0"/>
        <v>33.593712196555977</v>
      </c>
      <c r="I18" s="15"/>
      <c r="L18" s="5"/>
    </row>
    <row r="19" spans="2:12" ht="14.25" customHeight="1">
      <c r="B19" s="19"/>
      <c r="C19" s="95">
        <v>10116140</v>
      </c>
      <c r="D19" s="96">
        <v>140</v>
      </c>
      <c r="E19" s="96">
        <v>1</v>
      </c>
      <c r="F19" s="94">
        <v>42.703871436299977</v>
      </c>
      <c r="G19" s="124">
        <f t="shared" si="0"/>
        <v>42.703871436299977</v>
      </c>
      <c r="I19" s="15"/>
      <c r="L19" s="5"/>
    </row>
    <row r="20" spans="2:12" ht="14.25" customHeight="1">
      <c r="B20" s="19"/>
      <c r="C20" s="95">
        <v>10116160</v>
      </c>
      <c r="D20" s="96">
        <v>160</v>
      </c>
      <c r="E20" s="96">
        <v>1</v>
      </c>
      <c r="F20" s="94">
        <v>43.764605572344635</v>
      </c>
      <c r="G20" s="124">
        <f t="shared" si="0"/>
        <v>43.764605572344635</v>
      </c>
      <c r="I20" s="15"/>
      <c r="L20" s="5"/>
    </row>
    <row r="21" spans="2:12" ht="14.25" customHeight="1">
      <c r="B21" s="19"/>
      <c r="C21" s="95">
        <v>10116180</v>
      </c>
      <c r="D21" s="96">
        <v>180</v>
      </c>
      <c r="E21" s="96">
        <v>1</v>
      </c>
      <c r="F21" s="94">
        <v>60.84956179094781</v>
      </c>
      <c r="G21" s="124">
        <f t="shared" si="0"/>
        <v>60.84956179094781</v>
      </c>
      <c r="I21" s="15"/>
      <c r="L21" s="5"/>
    </row>
    <row r="22" spans="2:12" ht="14.25" customHeight="1">
      <c r="B22" s="19"/>
      <c r="C22" s="95">
        <v>10116200</v>
      </c>
      <c r="D22" s="96">
        <v>200</v>
      </c>
      <c r="E22" s="96">
        <v>1</v>
      </c>
      <c r="F22" s="94">
        <v>79.573525269810787</v>
      </c>
      <c r="G22" s="124">
        <f t="shared" si="0"/>
        <v>79.573525269810787</v>
      </c>
      <c r="I22" s="15"/>
      <c r="L22" s="5"/>
    </row>
    <row r="23" spans="2:12" ht="14.25" customHeight="1">
      <c r="B23" s="19"/>
      <c r="C23" s="95">
        <v>10116225</v>
      </c>
      <c r="D23" s="96">
        <v>225</v>
      </c>
      <c r="E23" s="96">
        <v>1</v>
      </c>
      <c r="F23" s="94">
        <v>97.146633097998205</v>
      </c>
      <c r="G23" s="124">
        <f t="shared" si="0"/>
        <v>97.146633097998205</v>
      </c>
      <c r="I23" s="15"/>
      <c r="L23" s="5"/>
    </row>
    <row r="24" spans="2:12" ht="14.25" customHeight="1">
      <c r="B24" s="19"/>
      <c r="C24" s="95">
        <v>10116250</v>
      </c>
      <c r="D24" s="96">
        <v>250</v>
      </c>
      <c r="E24" s="96">
        <v>1</v>
      </c>
      <c r="F24" s="94">
        <v>170.24371616127573</v>
      </c>
      <c r="G24" s="124">
        <f t="shared" si="0"/>
        <v>170.24371616127573</v>
      </c>
      <c r="I24" s="15"/>
      <c r="L24" s="5"/>
    </row>
    <row r="25" spans="2:12" ht="14.25" customHeight="1">
      <c r="B25" s="19"/>
      <c r="C25" s="95">
        <v>10116280</v>
      </c>
      <c r="D25" s="96">
        <v>280</v>
      </c>
      <c r="E25" s="96">
        <v>1</v>
      </c>
      <c r="F25" s="94">
        <v>194.37456044963491</v>
      </c>
      <c r="G25" s="124">
        <f t="shared" si="0"/>
        <v>194.37456044963491</v>
      </c>
      <c r="I25" s="15"/>
      <c r="L25" s="5"/>
    </row>
    <row r="26" spans="2:12" ht="14.25" customHeight="1">
      <c r="B26" s="19"/>
      <c r="C26" s="95">
        <v>10116315</v>
      </c>
      <c r="D26" s="96">
        <v>315</v>
      </c>
      <c r="E26" s="96">
        <v>1</v>
      </c>
      <c r="F26" s="94">
        <v>247.96102263967435</v>
      </c>
      <c r="G26" s="124">
        <f t="shared" si="0"/>
        <v>247.96102263967433</v>
      </c>
      <c r="I26" s="15"/>
      <c r="L26" s="5"/>
    </row>
    <row r="27" spans="2:12" ht="14.25" customHeight="1">
      <c r="B27" s="19"/>
      <c r="C27" s="95">
        <v>10116355</v>
      </c>
      <c r="D27" s="96">
        <v>355</v>
      </c>
      <c r="E27" s="96">
        <v>1</v>
      </c>
      <c r="F27" s="94">
        <v>435.72365046004518</v>
      </c>
      <c r="G27" s="124">
        <f t="shared" si="0"/>
        <v>435.72365046004518</v>
      </c>
      <c r="I27" s="15"/>
      <c r="L27" s="5"/>
    </row>
    <row r="28" spans="2:12" ht="14.25" customHeight="1">
      <c r="B28" s="19"/>
      <c r="C28" s="95">
        <v>10116400</v>
      </c>
      <c r="D28" s="96">
        <v>400</v>
      </c>
      <c r="E28" s="96">
        <v>1</v>
      </c>
      <c r="F28" s="94">
        <v>564.54794439250907</v>
      </c>
      <c r="G28" s="124">
        <f t="shared" si="0"/>
        <v>564.54794439250907</v>
      </c>
      <c r="I28" s="15"/>
      <c r="L28" s="5"/>
    </row>
    <row r="29" spans="2:12" ht="14.25" customHeight="1">
      <c r="B29" s="19"/>
      <c r="C29" s="95">
        <v>10116450</v>
      </c>
      <c r="D29" s="96">
        <v>450</v>
      </c>
      <c r="E29" s="96">
        <v>1</v>
      </c>
      <c r="F29" s="94">
        <v>1229.8736652122032</v>
      </c>
      <c r="G29" s="124">
        <f t="shared" si="0"/>
        <v>1229.8736652122032</v>
      </c>
      <c r="I29" s="15"/>
      <c r="L29" s="5"/>
    </row>
    <row r="30" spans="2:12" ht="14.25" customHeight="1">
      <c r="B30" s="19"/>
      <c r="C30" s="95">
        <v>10116500</v>
      </c>
      <c r="D30" s="96">
        <v>500</v>
      </c>
      <c r="E30" s="96">
        <v>1</v>
      </c>
      <c r="F30" s="94">
        <v>1496.0268009446972</v>
      </c>
      <c r="G30" s="124">
        <f t="shared" si="0"/>
        <v>1496.0268009446972</v>
      </c>
      <c r="I30" s="16"/>
      <c r="L30" s="5"/>
    </row>
    <row r="31" spans="2:12" ht="14.25" customHeight="1">
      <c r="B31" s="19"/>
      <c r="C31" s="95">
        <v>10116560</v>
      </c>
      <c r="D31" s="96">
        <v>560</v>
      </c>
      <c r="E31" s="96">
        <v>1</v>
      </c>
      <c r="F31" s="94">
        <v>1663.503590139813</v>
      </c>
      <c r="G31" s="124">
        <f t="shared" si="0"/>
        <v>1663.503590139813</v>
      </c>
      <c r="I31" s="15"/>
      <c r="L31" s="5"/>
    </row>
    <row r="32" spans="2:12" ht="14.25" customHeight="1">
      <c r="B32" s="19"/>
      <c r="C32" s="95">
        <v>10116630</v>
      </c>
      <c r="D32" s="96">
        <v>630</v>
      </c>
      <c r="E32" s="96">
        <v>1</v>
      </c>
      <c r="F32" s="94">
        <v>1969.4064278915839</v>
      </c>
      <c r="G32" s="124">
        <f t="shared" si="0"/>
        <v>1969.4064278915839</v>
      </c>
      <c r="I32" s="15"/>
      <c r="L32" s="5"/>
    </row>
    <row r="33" spans="2:12" ht="14.25" customHeight="1">
      <c r="B33" s="19"/>
      <c r="C33" s="126">
        <v>10116710</v>
      </c>
      <c r="D33" s="127">
        <v>710</v>
      </c>
      <c r="E33" s="127">
        <v>1</v>
      </c>
      <c r="F33" s="132" t="s">
        <v>1438</v>
      </c>
      <c r="G33" s="133" t="str">
        <f>F33</f>
        <v>on request</v>
      </c>
      <c r="I33" s="15"/>
      <c r="L33" s="14"/>
    </row>
    <row r="34" spans="2:12" ht="14.25" customHeight="1">
      <c r="B34" s="19"/>
      <c r="C34" s="126">
        <v>10116800</v>
      </c>
      <c r="D34" s="127">
        <v>800</v>
      </c>
      <c r="E34" s="127">
        <v>1</v>
      </c>
      <c r="F34" s="132" t="s">
        <v>1438</v>
      </c>
      <c r="G34" s="133" t="str">
        <f>F34</f>
        <v>on request</v>
      </c>
      <c r="I34" s="15"/>
      <c r="L34" s="14"/>
    </row>
    <row r="35" spans="2:12" ht="14.25" customHeight="1">
      <c r="B35" s="19"/>
      <c r="C35" s="126">
        <v>10116900</v>
      </c>
      <c r="D35" s="127">
        <v>900</v>
      </c>
      <c r="E35" s="127">
        <v>1</v>
      </c>
      <c r="F35" s="132" t="s">
        <v>1438</v>
      </c>
      <c r="G35" s="133" t="str">
        <f>F35</f>
        <v>on request</v>
      </c>
      <c r="I35" s="15"/>
      <c r="L35" s="14"/>
    </row>
    <row r="36" spans="2:12" ht="8.1" customHeight="1">
      <c r="B36" s="19"/>
      <c r="C36" s="950" t="s">
        <v>1429</v>
      </c>
      <c r="D36" s="950"/>
      <c r="E36" s="950"/>
      <c r="F36" s="950"/>
      <c r="G36" s="951"/>
      <c r="I36" s="15"/>
      <c r="L36" s="14"/>
    </row>
    <row r="37" spans="2:12" ht="14.25" customHeight="1">
      <c r="B37" s="19"/>
      <c r="C37" s="950"/>
      <c r="D37" s="950"/>
      <c r="E37" s="950"/>
      <c r="F37" s="950"/>
      <c r="G37" s="951"/>
      <c r="I37" s="15"/>
      <c r="L37" s="14"/>
    </row>
    <row r="38" spans="2:12" ht="14.25" customHeight="1">
      <c r="B38" s="19"/>
      <c r="C38" s="146">
        <v>10110032</v>
      </c>
      <c r="D38" s="30">
        <v>32</v>
      </c>
      <c r="E38" s="30">
        <v>20</v>
      </c>
      <c r="F38" s="93">
        <v>7.4213524146579548</v>
      </c>
      <c r="G38" s="124">
        <f>F38*(100-$G$5)/100</f>
        <v>7.4213524146579548</v>
      </c>
      <c r="I38" s="15"/>
      <c r="L38" s="5"/>
    </row>
    <row r="39" spans="2:12" ht="14.25" customHeight="1">
      <c r="B39" s="1"/>
      <c r="C39" s="95">
        <v>10110040</v>
      </c>
      <c r="D39" s="96">
        <v>40</v>
      </c>
      <c r="E39" s="96">
        <v>12</v>
      </c>
      <c r="F39" s="94">
        <v>7.7806730157400921</v>
      </c>
      <c r="G39" s="124">
        <f t="shared" ref="G39:G56" si="1">F39*(100-$G$5)/100</f>
        <v>7.7806730157400921</v>
      </c>
      <c r="I39" s="15"/>
      <c r="L39" s="5"/>
    </row>
    <row r="40" spans="2:12" ht="14.25" customHeight="1">
      <c r="B40" s="48"/>
      <c r="C40" s="95">
        <v>10110050</v>
      </c>
      <c r="D40" s="96">
        <v>50</v>
      </c>
      <c r="E40" s="96">
        <v>16</v>
      </c>
      <c r="F40" s="94">
        <v>10.848718148056786</v>
      </c>
      <c r="G40" s="124">
        <f t="shared" si="1"/>
        <v>10.848718148056786</v>
      </c>
      <c r="I40" s="15"/>
      <c r="L40" s="5"/>
    </row>
    <row r="41" spans="2:12" ht="14.25" customHeight="1">
      <c r="B41" s="1"/>
      <c r="C41" s="95">
        <v>10110063</v>
      </c>
      <c r="D41" s="96">
        <v>63</v>
      </c>
      <c r="E41" s="96">
        <v>20</v>
      </c>
      <c r="F41" s="94">
        <v>11.608819419576689</v>
      </c>
      <c r="G41" s="124">
        <f t="shared" si="1"/>
        <v>11.608819419576689</v>
      </c>
      <c r="I41" s="15"/>
      <c r="L41" s="5"/>
    </row>
    <row r="42" spans="2:12" ht="14.25" customHeight="1">
      <c r="B42" s="19"/>
      <c r="C42" s="95">
        <v>10110110</v>
      </c>
      <c r="D42" s="96">
        <v>110</v>
      </c>
      <c r="E42" s="96">
        <v>12</v>
      </c>
      <c r="F42" s="94">
        <v>22.921302993434001</v>
      </c>
      <c r="G42" s="124">
        <f t="shared" si="1"/>
        <v>22.921302993434001</v>
      </c>
      <c r="I42" s="585"/>
      <c r="L42" s="5"/>
    </row>
    <row r="43" spans="2:12" ht="14.25" customHeight="1">
      <c r="B43" s="19"/>
      <c r="C43" s="95">
        <v>10110125</v>
      </c>
      <c r="D43" s="96">
        <v>125</v>
      </c>
      <c r="E43" s="96">
        <v>1</v>
      </c>
      <c r="F43" s="94">
        <v>31.914026586728173</v>
      </c>
      <c r="G43" s="124">
        <f t="shared" si="1"/>
        <v>31.914026586728173</v>
      </c>
      <c r="I43" s="585"/>
      <c r="L43" s="5"/>
    </row>
    <row r="44" spans="2:12" ht="14.25" customHeight="1">
      <c r="B44" s="19"/>
      <c r="C44" s="95">
        <v>10110160</v>
      </c>
      <c r="D44" s="96">
        <v>160</v>
      </c>
      <c r="E44" s="96">
        <v>1</v>
      </c>
      <c r="F44" s="94">
        <v>39.041565309885883</v>
      </c>
      <c r="G44" s="124">
        <f t="shared" si="1"/>
        <v>39.041565309885883</v>
      </c>
      <c r="I44" s="585"/>
      <c r="L44" s="5"/>
    </row>
    <row r="45" spans="2:12" ht="14.25" customHeight="1">
      <c r="B45" s="19"/>
      <c r="C45" s="95">
        <v>10110180</v>
      </c>
      <c r="D45" s="96">
        <v>180</v>
      </c>
      <c r="E45" s="96">
        <v>1</v>
      </c>
      <c r="F45" s="94">
        <v>54.340330902113742</v>
      </c>
      <c r="G45" s="124">
        <f t="shared" si="1"/>
        <v>54.340330902113735</v>
      </c>
      <c r="I45" s="585"/>
      <c r="L45" s="5"/>
    </row>
    <row r="46" spans="2:12" ht="14.25" customHeight="1">
      <c r="B46" s="19"/>
      <c r="C46" s="95">
        <v>10110200</v>
      </c>
      <c r="D46" s="96">
        <v>200</v>
      </c>
      <c r="E46" s="96">
        <v>1</v>
      </c>
      <c r="F46" s="94">
        <v>72.61040146482847</v>
      </c>
      <c r="G46" s="124">
        <f t="shared" si="1"/>
        <v>72.61040146482847</v>
      </c>
      <c r="I46" s="585"/>
      <c r="L46" s="5"/>
    </row>
    <row r="47" spans="2:12" ht="14.25" customHeight="1">
      <c r="B47" s="19"/>
      <c r="C47" s="95">
        <v>10110225</v>
      </c>
      <c r="D47" s="96">
        <v>225</v>
      </c>
      <c r="E47" s="96">
        <v>1</v>
      </c>
      <c r="F47" s="94">
        <v>87.950627126411959</v>
      </c>
      <c r="G47" s="124">
        <f t="shared" si="1"/>
        <v>87.950627126411959</v>
      </c>
      <c r="I47" s="585"/>
      <c r="L47" s="5"/>
    </row>
    <row r="48" spans="2:12" ht="14.25" customHeight="1">
      <c r="B48" s="19"/>
      <c r="C48" s="95">
        <v>10110250</v>
      </c>
      <c r="D48" s="96">
        <v>250</v>
      </c>
      <c r="E48" s="96">
        <v>1</v>
      </c>
      <c r="F48" s="94">
        <v>154.63223867338519</v>
      </c>
      <c r="G48" s="124">
        <f t="shared" si="1"/>
        <v>154.63223867338519</v>
      </c>
      <c r="I48" s="585"/>
      <c r="L48" s="5"/>
    </row>
    <row r="49" spans="1:12" ht="14.25" customHeight="1">
      <c r="B49" s="19"/>
      <c r="C49" s="95">
        <v>10110280</v>
      </c>
      <c r="D49" s="96">
        <v>280</v>
      </c>
      <c r="E49" s="96">
        <v>1</v>
      </c>
      <c r="F49" s="94">
        <v>189.33431672404839</v>
      </c>
      <c r="G49" s="124">
        <f t="shared" si="1"/>
        <v>189.33431672404839</v>
      </c>
      <c r="I49" s="585"/>
      <c r="L49" s="5"/>
    </row>
    <row r="50" spans="1:12" ht="14.25" customHeight="1">
      <c r="B50" s="19"/>
      <c r="C50" s="95">
        <v>10110315</v>
      </c>
      <c r="D50" s="96">
        <v>315</v>
      </c>
      <c r="E50" s="96">
        <v>1</v>
      </c>
      <c r="F50" s="94">
        <v>224.27133516772682</v>
      </c>
      <c r="G50" s="124">
        <f t="shared" si="1"/>
        <v>224.27133516772682</v>
      </c>
      <c r="I50" s="585"/>
      <c r="L50" s="5"/>
    </row>
    <row r="51" spans="1:12" ht="14.25" customHeight="1">
      <c r="B51" s="19"/>
      <c r="C51" s="95">
        <v>10110355</v>
      </c>
      <c r="D51" s="96">
        <v>355</v>
      </c>
      <c r="E51" s="96">
        <v>1</v>
      </c>
      <c r="F51" s="94">
        <v>400.42134983668444</v>
      </c>
      <c r="G51" s="124">
        <f t="shared" si="1"/>
        <v>400.42134983668444</v>
      </c>
      <c r="I51" s="585"/>
      <c r="L51" s="5"/>
    </row>
    <row r="52" spans="1:12" ht="14.25" customHeight="1">
      <c r="B52" s="19"/>
      <c r="C52" s="95">
        <v>10110400</v>
      </c>
      <c r="D52" s="96">
        <v>400</v>
      </c>
      <c r="E52" s="96">
        <v>1</v>
      </c>
      <c r="F52" s="94">
        <v>521.88553302556488</v>
      </c>
      <c r="G52" s="124">
        <f t="shared" si="1"/>
        <v>521.88553302556488</v>
      </c>
      <c r="I52" s="585"/>
      <c r="L52" s="5"/>
    </row>
    <row r="53" spans="1:12" ht="14.25" customHeight="1">
      <c r="B53" s="19"/>
      <c r="C53" s="95">
        <v>10110450</v>
      </c>
      <c r="D53" s="96">
        <v>450</v>
      </c>
      <c r="E53" s="96">
        <v>1</v>
      </c>
      <c r="F53" s="94">
        <v>990.42678104892661</v>
      </c>
      <c r="G53" s="124">
        <f t="shared" si="1"/>
        <v>990.42678104892661</v>
      </c>
      <c r="I53" s="585"/>
      <c r="L53" s="17"/>
    </row>
    <row r="54" spans="1:12" ht="14.25" customHeight="1">
      <c r="A54" s="51"/>
      <c r="B54" s="19"/>
      <c r="C54" s="95">
        <v>10110500</v>
      </c>
      <c r="D54" s="96">
        <v>500</v>
      </c>
      <c r="E54" s="96">
        <v>1</v>
      </c>
      <c r="F54" s="94">
        <v>1212.7674869986856</v>
      </c>
      <c r="G54" s="124">
        <f t="shared" si="1"/>
        <v>1212.7674869986856</v>
      </c>
      <c r="I54" s="585"/>
      <c r="L54" s="17"/>
    </row>
    <row r="55" spans="1:12" ht="14.25" customHeight="1">
      <c r="A55" s="51"/>
      <c r="B55" s="19"/>
      <c r="C55" s="95">
        <v>10110560</v>
      </c>
      <c r="D55" s="96">
        <v>560</v>
      </c>
      <c r="E55" s="96">
        <v>1</v>
      </c>
      <c r="F55" s="94">
        <v>1404.7890057734776</v>
      </c>
      <c r="G55" s="124">
        <f t="shared" si="1"/>
        <v>1404.7890057734776</v>
      </c>
      <c r="I55" s="585"/>
      <c r="L55" s="17"/>
    </row>
    <row r="56" spans="1:12" ht="14.25" customHeight="1">
      <c r="A56" s="51"/>
      <c r="B56" s="19"/>
      <c r="C56" s="95">
        <v>10110630</v>
      </c>
      <c r="D56" s="96">
        <v>630</v>
      </c>
      <c r="E56" s="96">
        <v>1</v>
      </c>
      <c r="F56" s="94">
        <v>1743.353262560611</v>
      </c>
      <c r="G56" s="124">
        <f t="shared" si="1"/>
        <v>1743.3532625606108</v>
      </c>
      <c r="I56" s="585"/>
      <c r="L56" s="17"/>
    </row>
    <row r="57" spans="1:12" ht="14.25" customHeight="1">
      <c r="A57" s="51"/>
      <c r="B57" s="19"/>
      <c r="C57" s="126">
        <v>10110710</v>
      </c>
      <c r="D57" s="127">
        <v>710</v>
      </c>
      <c r="E57" s="127">
        <v>1</v>
      </c>
      <c r="F57" s="132" t="s">
        <v>1438</v>
      </c>
      <c r="G57" s="133" t="str">
        <f>F57</f>
        <v>on request</v>
      </c>
      <c r="I57" s="585"/>
    </row>
    <row r="58" spans="1:12" ht="14.25" customHeight="1">
      <c r="A58" s="51"/>
      <c r="B58" s="19"/>
      <c r="C58" s="126">
        <v>10110800</v>
      </c>
      <c r="D58" s="127">
        <v>800</v>
      </c>
      <c r="E58" s="127">
        <v>1</v>
      </c>
      <c r="F58" s="132" t="s">
        <v>1438</v>
      </c>
      <c r="G58" s="133" t="str">
        <f>F58</f>
        <v>on request</v>
      </c>
      <c r="I58" s="15"/>
    </row>
    <row r="59" spans="1:12" ht="8.1" customHeight="1" thickBot="1">
      <c r="A59" s="51"/>
      <c r="B59" s="49"/>
      <c r="C59" s="952"/>
      <c r="D59" s="952"/>
      <c r="E59" s="952"/>
      <c r="F59" s="952"/>
      <c r="G59" s="953"/>
      <c r="I59" s="15"/>
    </row>
    <row r="60" spans="1:12" ht="14.25" customHeight="1" thickBot="1">
      <c r="A60" s="51"/>
      <c r="B60" s="26"/>
      <c r="C60" s="27"/>
      <c r="D60" s="107"/>
      <c r="E60" s="107"/>
      <c r="F60" s="108"/>
      <c r="G60" s="109"/>
      <c r="I60" s="15"/>
    </row>
    <row r="61" spans="1:12" ht="14.25" customHeight="1">
      <c r="A61" s="51"/>
      <c r="B61" s="18"/>
      <c r="C61" s="954"/>
      <c r="D61" s="955"/>
      <c r="E61" s="955"/>
      <c r="F61" s="955"/>
      <c r="G61" s="956"/>
      <c r="I61" s="15"/>
      <c r="L61" s="5"/>
    </row>
    <row r="62" spans="1:12" ht="14.25" customHeight="1">
      <c r="A62" s="51"/>
      <c r="B62" s="50"/>
      <c r="C62" s="957"/>
      <c r="D62" s="957"/>
      <c r="E62" s="957"/>
      <c r="F62" s="957"/>
      <c r="G62" s="958"/>
      <c r="I62" s="15"/>
      <c r="L62" s="5"/>
    </row>
    <row r="63" spans="1:12" ht="14.25" customHeight="1">
      <c r="A63" s="51"/>
      <c r="B63" s="50"/>
      <c r="C63" s="146">
        <v>107163220</v>
      </c>
      <c r="D63" s="30" t="s">
        <v>96</v>
      </c>
      <c r="E63" s="30">
        <v>16</v>
      </c>
      <c r="F63" s="585">
        <v>12.690166499999998</v>
      </c>
      <c r="G63" s="124">
        <f>F63*(100-$G$5)/100</f>
        <v>12.690166499999998</v>
      </c>
      <c r="I63" s="15"/>
      <c r="L63" s="5"/>
    </row>
    <row r="64" spans="1:12" ht="14.25" customHeight="1">
      <c r="A64" s="51"/>
      <c r="B64" s="2" t="s">
        <v>1431</v>
      </c>
      <c r="C64" s="95">
        <v>107163225</v>
      </c>
      <c r="D64" s="96" t="s">
        <v>97</v>
      </c>
      <c r="E64" s="96">
        <v>16</v>
      </c>
      <c r="F64" s="171">
        <v>12.68556180901852</v>
      </c>
      <c r="G64" s="124">
        <f t="shared" ref="G64:G90" si="2">F64*(100-$G$5)/100</f>
        <v>12.68556180901852</v>
      </c>
      <c r="I64" s="15"/>
      <c r="L64" s="5"/>
    </row>
    <row r="65" spans="2:12" ht="14.25" customHeight="1">
      <c r="B65" s="1"/>
      <c r="C65" s="95">
        <v>107164020</v>
      </c>
      <c r="D65" s="96" t="s">
        <v>158</v>
      </c>
      <c r="E65" s="96">
        <v>16</v>
      </c>
      <c r="F65" s="171">
        <v>23.593592000000001</v>
      </c>
      <c r="G65" s="124">
        <f t="shared" si="2"/>
        <v>23.593591999999997</v>
      </c>
      <c r="I65" s="15"/>
      <c r="L65" s="5"/>
    </row>
    <row r="66" spans="2:12" ht="14.25" customHeight="1">
      <c r="B66" s="1"/>
      <c r="C66" s="95">
        <v>107164025</v>
      </c>
      <c r="D66" s="96" t="s">
        <v>98</v>
      </c>
      <c r="E66" s="96">
        <v>16</v>
      </c>
      <c r="F66" s="94">
        <v>23.598773398295172</v>
      </c>
      <c r="G66" s="124">
        <f t="shared" si="2"/>
        <v>23.598773398295169</v>
      </c>
      <c r="I66" s="15"/>
      <c r="L66" s="5"/>
    </row>
    <row r="67" spans="2:12" ht="14.25" customHeight="1">
      <c r="B67" s="19"/>
      <c r="C67" s="95">
        <v>107164032</v>
      </c>
      <c r="D67" s="96" t="s">
        <v>99</v>
      </c>
      <c r="E67" s="96">
        <v>10</v>
      </c>
      <c r="F67" s="94">
        <v>23.598773398295172</v>
      </c>
      <c r="G67" s="124">
        <f t="shared" si="2"/>
        <v>23.598773398295169</v>
      </c>
      <c r="I67" s="15"/>
      <c r="L67" s="5"/>
    </row>
    <row r="68" spans="2:12" ht="14.25" customHeight="1">
      <c r="B68" s="19"/>
      <c r="C68" s="95">
        <v>107165025</v>
      </c>
      <c r="D68" s="96" t="s">
        <v>159</v>
      </c>
      <c r="E68" s="96">
        <v>6</v>
      </c>
      <c r="F68" s="94">
        <v>25.287390536789392</v>
      </c>
      <c r="G68" s="124">
        <f t="shared" si="2"/>
        <v>25.287390536789395</v>
      </c>
      <c r="I68" s="15"/>
      <c r="L68" s="5"/>
    </row>
    <row r="69" spans="2:12" ht="14.25" customHeight="1">
      <c r="B69" s="19"/>
      <c r="C69" s="95">
        <v>107165032</v>
      </c>
      <c r="D69" s="96" t="s">
        <v>100</v>
      </c>
      <c r="E69" s="96">
        <v>6</v>
      </c>
      <c r="F69" s="94">
        <v>25.287390536789392</v>
      </c>
      <c r="G69" s="124">
        <f t="shared" si="2"/>
        <v>25.287390536789395</v>
      </c>
      <c r="I69" s="15"/>
      <c r="L69" s="5"/>
    </row>
    <row r="70" spans="2:12" ht="14.25" customHeight="1">
      <c r="B70" s="19"/>
      <c r="C70" s="95">
        <v>107165040</v>
      </c>
      <c r="D70" s="96" t="s">
        <v>101</v>
      </c>
      <c r="E70" s="96">
        <v>6</v>
      </c>
      <c r="F70" s="94">
        <v>25.287390536789392</v>
      </c>
      <c r="G70" s="124">
        <f t="shared" si="2"/>
        <v>25.287390536789395</v>
      </c>
      <c r="I70" s="15"/>
      <c r="L70" s="5"/>
    </row>
    <row r="71" spans="2:12" ht="14.25" customHeight="1">
      <c r="B71" s="19"/>
      <c r="C71" s="95">
        <v>107166332</v>
      </c>
      <c r="D71" s="96" t="s">
        <v>270</v>
      </c>
      <c r="E71" s="96">
        <v>8</v>
      </c>
      <c r="F71" s="94">
        <v>26.976007675283597</v>
      </c>
      <c r="G71" s="124">
        <f t="shared" si="2"/>
        <v>26.976007675283601</v>
      </c>
      <c r="I71" s="15"/>
      <c r="L71" s="5"/>
    </row>
    <row r="72" spans="2:12" ht="14.25" customHeight="1">
      <c r="B72" s="19"/>
      <c r="C72" s="95">
        <v>107166340</v>
      </c>
      <c r="D72" s="96" t="s">
        <v>102</v>
      </c>
      <c r="E72" s="96">
        <v>8</v>
      </c>
      <c r="F72" s="94">
        <v>26.976007675283597</v>
      </c>
      <c r="G72" s="124">
        <f t="shared" si="2"/>
        <v>26.976007675283601</v>
      </c>
      <c r="I72" s="15"/>
      <c r="L72" s="5"/>
    </row>
    <row r="73" spans="2:12" ht="14.25" customHeight="1">
      <c r="B73" s="19"/>
      <c r="C73" s="95">
        <v>107166350</v>
      </c>
      <c r="D73" s="96" t="s">
        <v>103</v>
      </c>
      <c r="E73" s="96">
        <v>8</v>
      </c>
      <c r="F73" s="94">
        <v>26.976007675283597</v>
      </c>
      <c r="G73" s="124">
        <f t="shared" si="2"/>
        <v>26.976007675283601</v>
      </c>
      <c r="I73" s="15"/>
      <c r="L73" s="5"/>
    </row>
    <row r="74" spans="2:12" ht="14.25" customHeight="1">
      <c r="B74" s="19"/>
      <c r="C74" s="95">
        <v>107167563</v>
      </c>
      <c r="D74" s="96" t="s">
        <v>104</v>
      </c>
      <c r="E74" s="96">
        <v>8</v>
      </c>
      <c r="F74" s="94">
        <v>31.958126009518597</v>
      </c>
      <c r="G74" s="124">
        <f t="shared" si="2"/>
        <v>31.958126009518597</v>
      </c>
      <c r="I74" s="15"/>
      <c r="L74" s="5"/>
    </row>
    <row r="75" spans="2:12" ht="14.25" customHeight="1">
      <c r="B75" s="19"/>
      <c r="C75" s="95">
        <v>107169050</v>
      </c>
      <c r="D75" s="96" t="s">
        <v>163</v>
      </c>
      <c r="E75" s="96">
        <v>8</v>
      </c>
      <c r="F75" s="94">
        <v>41.350186622796343</v>
      </c>
      <c r="G75" s="124">
        <f t="shared" si="2"/>
        <v>41.350186622796343</v>
      </c>
      <c r="I75" s="15"/>
      <c r="L75" s="5"/>
    </row>
    <row r="76" spans="2:12" ht="14.25" customHeight="1">
      <c r="B76" s="19"/>
      <c r="C76" s="95">
        <v>107169063</v>
      </c>
      <c r="D76" s="96" t="s">
        <v>162</v>
      </c>
      <c r="E76" s="96">
        <v>8</v>
      </c>
      <c r="F76" s="94">
        <v>41.350186622796343</v>
      </c>
      <c r="G76" s="124">
        <f t="shared" si="2"/>
        <v>41.350186622796343</v>
      </c>
      <c r="I76" s="15"/>
      <c r="L76" s="5"/>
    </row>
    <row r="77" spans="2:12" ht="14.25" customHeight="1">
      <c r="B77" s="19"/>
      <c r="C77" s="95">
        <v>107169075</v>
      </c>
      <c r="D77" s="96" t="s">
        <v>161</v>
      </c>
      <c r="E77" s="96">
        <v>6</v>
      </c>
      <c r="F77" s="94">
        <v>41.350186622796343</v>
      </c>
      <c r="G77" s="124">
        <f t="shared" si="2"/>
        <v>41.350186622796343</v>
      </c>
      <c r="I77" s="15"/>
      <c r="L77" s="5"/>
    </row>
    <row r="78" spans="2:12" ht="14.25" customHeight="1">
      <c r="B78" s="19"/>
      <c r="C78" s="95">
        <v>1071611063</v>
      </c>
      <c r="D78" s="96" t="s">
        <v>165</v>
      </c>
      <c r="E78" s="96">
        <v>4</v>
      </c>
      <c r="F78" s="94">
        <v>58.138669412949547</v>
      </c>
      <c r="G78" s="124">
        <f t="shared" si="2"/>
        <v>58.138669412949547</v>
      </c>
      <c r="I78" s="15"/>
      <c r="L78" s="5"/>
    </row>
    <row r="79" spans="2:12" ht="14.25" customHeight="1">
      <c r="B79" s="19"/>
      <c r="C79" s="95">
        <v>1071611090</v>
      </c>
      <c r="D79" s="96" t="s">
        <v>105</v>
      </c>
      <c r="E79" s="96">
        <v>4</v>
      </c>
      <c r="F79" s="94">
        <v>58.138669412949547</v>
      </c>
      <c r="G79" s="124">
        <f t="shared" si="2"/>
        <v>58.138669412949547</v>
      </c>
      <c r="I79" s="15"/>
      <c r="L79" s="5"/>
    </row>
    <row r="80" spans="2:12" ht="14.25" customHeight="1">
      <c r="B80" s="19"/>
      <c r="C80" s="95">
        <v>1071612590</v>
      </c>
      <c r="D80" s="96" t="s">
        <v>271</v>
      </c>
      <c r="E80" s="96">
        <v>1</v>
      </c>
      <c r="F80" s="94">
        <v>68.102906081419547</v>
      </c>
      <c r="G80" s="124">
        <f t="shared" si="2"/>
        <v>68.102906081419547</v>
      </c>
      <c r="I80" s="15"/>
      <c r="L80" s="5"/>
    </row>
    <row r="81" spans="2:12" ht="14.25" customHeight="1">
      <c r="B81" s="19"/>
      <c r="C81" s="95">
        <v>10716125110</v>
      </c>
      <c r="D81" s="96" t="s">
        <v>272</v>
      </c>
      <c r="E81" s="96">
        <v>1</v>
      </c>
      <c r="F81" s="94">
        <v>68.102906081419547</v>
      </c>
      <c r="G81" s="124">
        <f t="shared" si="2"/>
        <v>68.102906081419547</v>
      </c>
      <c r="I81" s="15"/>
      <c r="L81" s="5"/>
    </row>
    <row r="82" spans="2:12" ht="14.25" customHeight="1">
      <c r="B82" s="19"/>
      <c r="C82" s="95">
        <v>1071616090</v>
      </c>
      <c r="D82" s="96" t="s">
        <v>273</v>
      </c>
      <c r="E82" s="96">
        <v>1</v>
      </c>
      <c r="F82" s="94">
        <v>106.88527821262137</v>
      </c>
      <c r="G82" s="124">
        <f t="shared" si="2"/>
        <v>106.88527821262137</v>
      </c>
      <c r="I82" s="15"/>
      <c r="L82" s="5"/>
    </row>
    <row r="83" spans="2:12" ht="14.25" customHeight="1">
      <c r="B83" s="19"/>
      <c r="C83" s="95">
        <v>10716160110</v>
      </c>
      <c r="D83" s="96" t="s">
        <v>214</v>
      </c>
      <c r="E83" s="96">
        <v>1</v>
      </c>
      <c r="F83" s="94">
        <v>106.88527821262137</v>
      </c>
      <c r="G83" s="124">
        <f t="shared" si="2"/>
        <v>106.88527821262137</v>
      </c>
      <c r="I83" s="15"/>
      <c r="L83" s="5"/>
    </row>
    <row r="84" spans="2:12" ht="14.25" customHeight="1">
      <c r="B84" s="19"/>
      <c r="C84" s="95">
        <v>10716160125</v>
      </c>
      <c r="D84" s="96" t="s">
        <v>274</v>
      </c>
      <c r="E84" s="96">
        <v>1</v>
      </c>
      <c r="F84" s="94">
        <v>106.88527821262137</v>
      </c>
      <c r="G84" s="124">
        <f t="shared" si="2"/>
        <v>106.88527821262137</v>
      </c>
      <c r="I84" s="15"/>
      <c r="L84" s="5"/>
    </row>
    <row r="85" spans="2:12" ht="14.25" customHeight="1">
      <c r="B85" s="19"/>
      <c r="C85" s="95">
        <v>10716180125</v>
      </c>
      <c r="D85" s="96" t="s">
        <v>385</v>
      </c>
      <c r="E85" s="96">
        <v>1</v>
      </c>
      <c r="F85" s="94">
        <v>457.40785123810218</v>
      </c>
      <c r="G85" s="124">
        <f t="shared" si="2"/>
        <v>457.40785123810218</v>
      </c>
      <c r="I85" s="15"/>
      <c r="L85" s="5"/>
    </row>
    <row r="86" spans="2:12" ht="14.25" customHeight="1">
      <c r="B86" s="19"/>
      <c r="C86" s="95">
        <v>10716200160</v>
      </c>
      <c r="D86" s="96" t="s">
        <v>174</v>
      </c>
      <c r="E86" s="96">
        <v>1</v>
      </c>
      <c r="F86" s="94">
        <v>680.66644529479504</v>
      </c>
      <c r="G86" s="124">
        <f t="shared" si="2"/>
        <v>680.66644529479493</v>
      </c>
      <c r="I86" s="15"/>
      <c r="L86" s="5"/>
    </row>
    <row r="87" spans="2:12" ht="14.25" customHeight="1">
      <c r="B87" s="19"/>
      <c r="C87" s="95">
        <v>10716225160</v>
      </c>
      <c r="D87" s="96" t="s">
        <v>212</v>
      </c>
      <c r="E87" s="96">
        <v>1</v>
      </c>
      <c r="F87" s="94">
        <v>998.31078643236606</v>
      </c>
      <c r="G87" s="124">
        <f t="shared" si="2"/>
        <v>998.31078643236606</v>
      </c>
      <c r="I87" s="15"/>
      <c r="L87" s="5"/>
    </row>
    <row r="88" spans="2:12" ht="14.25" customHeight="1">
      <c r="B88" s="19"/>
      <c r="C88" s="95">
        <v>10716225200</v>
      </c>
      <c r="D88" s="96" t="s">
        <v>208</v>
      </c>
      <c r="E88" s="96">
        <v>1</v>
      </c>
      <c r="F88" s="94">
        <v>311.06775435566874</v>
      </c>
      <c r="G88" s="124">
        <f t="shared" si="2"/>
        <v>311.06775435566874</v>
      </c>
      <c r="I88" s="15"/>
      <c r="L88" s="5"/>
    </row>
    <row r="89" spans="2:12" ht="14.25" customHeight="1">
      <c r="B89" s="19"/>
      <c r="C89" s="95">
        <v>10716250225</v>
      </c>
      <c r="D89" s="96" t="s">
        <v>211</v>
      </c>
      <c r="E89" s="96">
        <v>1</v>
      </c>
      <c r="F89" s="94">
        <v>448.08569377423714</v>
      </c>
      <c r="G89" s="124">
        <f t="shared" si="2"/>
        <v>448.08569377423714</v>
      </c>
      <c r="I89" s="15"/>
      <c r="L89" s="5"/>
    </row>
    <row r="90" spans="2:12" ht="14.25" customHeight="1">
      <c r="B90" s="19"/>
      <c r="C90" s="95">
        <v>10716315250</v>
      </c>
      <c r="D90" s="96" t="s">
        <v>210</v>
      </c>
      <c r="E90" s="96">
        <v>1</v>
      </c>
      <c r="F90" s="94">
        <v>572.14247676131936</v>
      </c>
      <c r="G90" s="124">
        <f t="shared" si="2"/>
        <v>572.14247676131936</v>
      </c>
      <c r="I90" s="15"/>
      <c r="L90" s="5"/>
    </row>
    <row r="91" spans="2:12" ht="14.25" customHeight="1" thickBot="1">
      <c r="B91" s="49"/>
      <c r="C91" s="952"/>
      <c r="D91" s="952"/>
      <c r="E91" s="952"/>
      <c r="F91" s="952"/>
      <c r="G91" s="953"/>
      <c r="I91" s="15"/>
    </row>
    <row r="92" spans="2:12" ht="14.25" customHeight="1" thickBot="1">
      <c r="B92" s="26"/>
      <c r="C92" s="27"/>
      <c r="D92" s="107"/>
      <c r="E92" s="107"/>
      <c r="F92" s="108"/>
      <c r="G92" s="109"/>
      <c r="I92" s="15"/>
    </row>
    <row r="93" spans="2:12" ht="14.25" customHeight="1">
      <c r="B93" s="18"/>
      <c r="C93" s="99"/>
      <c r="D93" s="100"/>
      <c r="E93" s="100"/>
      <c r="F93" s="101"/>
      <c r="G93" s="102"/>
      <c r="I93" s="15"/>
    </row>
    <row r="94" spans="2:12" ht="14.25" customHeight="1">
      <c r="B94" s="50"/>
      <c r="C94" s="146"/>
      <c r="D94" s="30"/>
      <c r="E94" s="30"/>
      <c r="F94" s="31"/>
      <c r="G94" s="148"/>
      <c r="I94" s="15"/>
    </row>
    <row r="95" spans="2:12" ht="14.25" customHeight="1">
      <c r="B95" s="24"/>
      <c r="C95" s="103">
        <v>10616020</v>
      </c>
      <c r="D95" s="104">
        <v>20</v>
      </c>
      <c r="E95" s="104">
        <v>30</v>
      </c>
      <c r="F95" s="123">
        <v>12.316079426231571</v>
      </c>
      <c r="G95" s="124">
        <f>F95*(100-$G$5)/100</f>
        <v>12.316079426231573</v>
      </c>
      <c r="I95" s="15"/>
    </row>
    <row r="96" spans="2:12" ht="14.25" customHeight="1">
      <c r="B96" s="4" t="s">
        <v>1432</v>
      </c>
      <c r="C96" s="95">
        <v>10616025</v>
      </c>
      <c r="D96" s="96">
        <v>25</v>
      </c>
      <c r="E96" s="96">
        <v>25</v>
      </c>
      <c r="F96" s="94">
        <v>12.885139201701016</v>
      </c>
      <c r="G96" s="124">
        <f t="shared" ref="G96:G107" si="3">F96*(100-$G$5)/100</f>
        <v>12.885139201701016</v>
      </c>
      <c r="I96" s="15"/>
      <c r="L96" s="5"/>
    </row>
    <row r="97" spans="2:12" ht="14.25" customHeight="1">
      <c r="B97" s="21"/>
      <c r="C97" s="95">
        <v>10616032</v>
      </c>
      <c r="D97" s="96">
        <v>32</v>
      </c>
      <c r="E97" s="96">
        <v>16</v>
      </c>
      <c r="F97" s="94">
        <v>13.305159512166561</v>
      </c>
      <c r="G97" s="124">
        <f t="shared" si="3"/>
        <v>13.305159512166561</v>
      </c>
      <c r="I97" s="15"/>
      <c r="L97" s="5"/>
    </row>
    <row r="98" spans="2:12" ht="14.25" customHeight="1">
      <c r="B98" s="21"/>
      <c r="C98" s="95">
        <v>10616040</v>
      </c>
      <c r="D98" s="96">
        <v>40</v>
      </c>
      <c r="E98" s="96">
        <v>10</v>
      </c>
      <c r="F98" s="94">
        <v>14.443279063105452</v>
      </c>
      <c r="G98" s="124">
        <f t="shared" si="3"/>
        <v>14.443279063105452</v>
      </c>
      <c r="I98" s="15"/>
      <c r="L98" s="5"/>
    </row>
    <row r="99" spans="2:12" ht="14.25" customHeight="1">
      <c r="B99" s="21"/>
      <c r="C99" s="95">
        <v>10616050</v>
      </c>
      <c r="D99" s="96">
        <v>50</v>
      </c>
      <c r="E99" s="96">
        <v>12</v>
      </c>
      <c r="F99" s="94">
        <v>19.578366084603548</v>
      </c>
      <c r="G99" s="124">
        <f t="shared" si="3"/>
        <v>19.578366084603548</v>
      </c>
      <c r="I99" s="15"/>
      <c r="L99" s="5"/>
    </row>
    <row r="100" spans="2:12" ht="14.25" customHeight="1">
      <c r="B100" s="21"/>
      <c r="C100" s="95">
        <v>10616063</v>
      </c>
      <c r="D100" s="96">
        <v>63</v>
      </c>
      <c r="E100" s="96">
        <v>18</v>
      </c>
      <c r="F100" s="94">
        <v>22.775940061050903</v>
      </c>
      <c r="G100" s="124">
        <f t="shared" si="3"/>
        <v>22.775940061050907</v>
      </c>
      <c r="I100" s="15"/>
      <c r="L100" s="5"/>
    </row>
    <row r="101" spans="2:12" ht="14.25" customHeight="1">
      <c r="B101" s="21"/>
      <c r="C101" s="95">
        <v>10616075</v>
      </c>
      <c r="D101" s="96">
        <v>75</v>
      </c>
      <c r="E101" s="96">
        <v>15</v>
      </c>
      <c r="F101" s="94">
        <v>35.661079262751926</v>
      </c>
      <c r="G101" s="124">
        <f t="shared" si="3"/>
        <v>35.661079262751926</v>
      </c>
      <c r="I101" s="15"/>
      <c r="L101" s="5"/>
    </row>
    <row r="102" spans="2:12" ht="14.25" customHeight="1">
      <c r="B102" s="21"/>
      <c r="C102" s="95">
        <v>10616090</v>
      </c>
      <c r="D102" s="96">
        <v>90</v>
      </c>
      <c r="E102" s="96">
        <v>15</v>
      </c>
      <c r="F102" s="94">
        <v>45.971900432567345</v>
      </c>
      <c r="G102" s="124">
        <f t="shared" si="3"/>
        <v>45.971900432567345</v>
      </c>
      <c r="I102" s="15"/>
      <c r="L102" s="5"/>
    </row>
    <row r="103" spans="2:12" ht="14.25" customHeight="1">
      <c r="B103" s="21"/>
      <c r="C103" s="95">
        <v>10616110</v>
      </c>
      <c r="D103" s="96">
        <v>110</v>
      </c>
      <c r="E103" s="96">
        <v>10</v>
      </c>
      <c r="F103" s="94">
        <v>59.006079099272263</v>
      </c>
      <c r="G103" s="124">
        <f t="shared" si="3"/>
        <v>59.006079099272263</v>
      </c>
      <c r="I103" s="15"/>
      <c r="L103" s="5"/>
    </row>
    <row r="104" spans="2:12" ht="14.25" customHeight="1">
      <c r="B104" s="21"/>
      <c r="C104" s="95">
        <v>10616125</v>
      </c>
      <c r="D104" s="96">
        <v>125</v>
      </c>
      <c r="E104" s="96">
        <v>1</v>
      </c>
      <c r="F104" s="94">
        <v>72.663513710538965</v>
      </c>
      <c r="G104" s="124">
        <f t="shared" si="3"/>
        <v>72.663513710538965</v>
      </c>
      <c r="I104" s="15"/>
      <c r="L104" s="5"/>
    </row>
    <row r="105" spans="2:12" ht="14.25" customHeight="1">
      <c r="B105" s="21"/>
      <c r="C105" s="95">
        <v>10616140</v>
      </c>
      <c r="D105" s="96">
        <v>140</v>
      </c>
      <c r="E105" s="96">
        <v>1</v>
      </c>
      <c r="F105" s="94">
        <v>102.98627031769657</v>
      </c>
      <c r="G105" s="124">
        <f t="shared" si="3"/>
        <v>102.98627031769657</v>
      </c>
      <c r="I105" s="15"/>
      <c r="L105" s="5"/>
    </row>
    <row r="106" spans="2:12" ht="14.25" customHeight="1">
      <c r="B106" s="21"/>
      <c r="C106" s="95">
        <v>10616160</v>
      </c>
      <c r="D106" s="96">
        <v>160</v>
      </c>
      <c r="E106" s="96">
        <v>1</v>
      </c>
      <c r="F106" s="94">
        <v>106.33288375914782</v>
      </c>
      <c r="G106" s="124">
        <f t="shared" si="3"/>
        <v>106.33288375914782</v>
      </c>
      <c r="I106" s="15"/>
      <c r="L106" s="5"/>
    </row>
    <row r="107" spans="2:12" ht="14.25" customHeight="1">
      <c r="B107" s="21"/>
      <c r="C107" s="95">
        <v>10616180</v>
      </c>
      <c r="D107" s="96">
        <v>180</v>
      </c>
      <c r="E107" s="96">
        <v>1</v>
      </c>
      <c r="F107" s="94">
        <v>106.32734157469791</v>
      </c>
      <c r="G107" s="124">
        <f t="shared" si="3"/>
        <v>106.32734157469791</v>
      </c>
      <c r="I107" s="15"/>
      <c r="L107" s="5"/>
    </row>
    <row r="108" spans="2:12" ht="14.25" customHeight="1">
      <c r="B108" s="21"/>
      <c r="C108" s="126">
        <v>10616200</v>
      </c>
      <c r="D108" s="127">
        <v>200</v>
      </c>
      <c r="E108" s="127">
        <v>1</v>
      </c>
      <c r="F108" s="132" t="s">
        <v>1438</v>
      </c>
      <c r="G108" s="133" t="str">
        <f>F108</f>
        <v>on request</v>
      </c>
      <c r="I108" s="15"/>
      <c r="L108" s="5"/>
    </row>
    <row r="109" spans="2:12" ht="14.25" customHeight="1">
      <c r="B109" s="21"/>
      <c r="C109" s="126">
        <v>10616225</v>
      </c>
      <c r="D109" s="127">
        <v>225</v>
      </c>
      <c r="E109" s="127">
        <v>1</v>
      </c>
      <c r="F109" s="132" t="s">
        <v>1438</v>
      </c>
      <c r="G109" s="133" t="str">
        <f>F109</f>
        <v>on request</v>
      </c>
      <c r="I109" s="15"/>
    </row>
    <row r="110" spans="2:12" ht="14.25" customHeight="1">
      <c r="B110" s="21"/>
      <c r="C110" s="126">
        <v>10616250</v>
      </c>
      <c r="D110" s="127">
        <v>250</v>
      </c>
      <c r="E110" s="127">
        <v>1</v>
      </c>
      <c r="F110" s="132" t="s">
        <v>1438</v>
      </c>
      <c r="G110" s="133" t="str">
        <f>F110</f>
        <v>on request</v>
      </c>
      <c r="I110" s="15"/>
      <c r="L110" s="22"/>
    </row>
    <row r="111" spans="2:12" ht="14.25" customHeight="1">
      <c r="B111" s="21"/>
      <c r="C111" s="128">
        <v>10616280</v>
      </c>
      <c r="D111" s="129">
        <v>280</v>
      </c>
      <c r="E111" s="129">
        <v>1</v>
      </c>
      <c r="F111" s="130" t="s">
        <v>1438</v>
      </c>
      <c r="G111" s="131" t="str">
        <f>F111</f>
        <v>on request</v>
      </c>
      <c r="I111" s="15"/>
      <c r="L111" s="22"/>
    </row>
    <row r="112" spans="2:12" ht="14.25" customHeight="1">
      <c r="B112" s="21"/>
      <c r="C112" s="128">
        <v>10616315</v>
      </c>
      <c r="D112" s="129">
        <v>315</v>
      </c>
      <c r="E112" s="129">
        <v>1</v>
      </c>
      <c r="F112" s="130" t="s">
        <v>1438</v>
      </c>
      <c r="G112" s="131" t="str">
        <f>F112</f>
        <v>on request</v>
      </c>
      <c r="I112" s="15"/>
      <c r="L112" s="22"/>
    </row>
    <row r="113" spans="2:12" ht="14.25" customHeight="1" thickBot="1">
      <c r="B113" s="23"/>
      <c r="C113" s="110"/>
      <c r="D113" s="111"/>
      <c r="E113" s="111"/>
      <c r="F113" s="114"/>
      <c r="G113" s="113"/>
      <c r="I113" s="15"/>
      <c r="L113" s="22"/>
    </row>
    <row r="114" spans="2:12" ht="14.25" customHeight="1">
      <c r="B114" s="12"/>
      <c r="C114" s="146"/>
      <c r="D114" s="30"/>
      <c r="E114" s="30"/>
      <c r="F114" s="464"/>
      <c r="G114" s="464"/>
      <c r="I114" s="15"/>
      <c r="L114" s="22"/>
    </row>
    <row r="115" spans="2:12" ht="14.25" customHeight="1">
      <c r="B115" s="12"/>
      <c r="C115" s="146"/>
      <c r="D115" s="30"/>
      <c r="E115" s="30"/>
      <c r="F115" s="464"/>
      <c r="G115" s="464"/>
      <c r="I115" s="15"/>
      <c r="L115" s="22"/>
    </row>
    <row r="116" spans="2:12" ht="14.25" customHeight="1" thickBot="1">
      <c r="B116" s="26"/>
      <c r="C116" s="27"/>
      <c r="D116" s="107"/>
      <c r="E116" s="107"/>
      <c r="F116" s="108"/>
      <c r="G116" s="109"/>
      <c r="I116" s="15"/>
      <c r="L116" s="22"/>
    </row>
    <row r="117" spans="2:12" ht="14.25" customHeight="1">
      <c r="B117" s="18"/>
      <c r="C117" s="99"/>
      <c r="D117" s="100"/>
      <c r="E117" s="100"/>
      <c r="F117" s="101"/>
      <c r="G117" s="102"/>
      <c r="I117" s="15"/>
      <c r="L117" s="5"/>
    </row>
    <row r="118" spans="2:12" ht="14.25" customHeight="1">
      <c r="B118" s="50"/>
      <c r="C118" s="146"/>
      <c r="D118" s="30"/>
      <c r="E118" s="30"/>
      <c r="F118" s="31"/>
      <c r="G118" s="148"/>
      <c r="I118" s="15"/>
      <c r="L118" s="5"/>
    </row>
    <row r="119" spans="2:12" ht="14.25" customHeight="1">
      <c r="B119" s="50"/>
      <c r="C119" s="103">
        <v>10416020</v>
      </c>
      <c r="D119" s="104">
        <v>20</v>
      </c>
      <c r="E119" s="104">
        <v>18</v>
      </c>
      <c r="F119" s="123">
        <v>9.9585460707152968</v>
      </c>
      <c r="G119" s="124">
        <f>F119*(100-$G$5)/100</f>
        <v>9.9585460707152968</v>
      </c>
      <c r="I119" s="15"/>
      <c r="L119" s="5"/>
    </row>
    <row r="120" spans="2:12" ht="14.25" customHeight="1">
      <c r="B120" s="2" t="s">
        <v>1433</v>
      </c>
      <c r="C120" s="149">
        <v>10416025</v>
      </c>
      <c r="D120" s="150">
        <v>25</v>
      </c>
      <c r="E120" s="150">
        <v>15</v>
      </c>
      <c r="F120" s="171">
        <v>14.443279063105452</v>
      </c>
      <c r="G120" s="124">
        <f t="shared" ref="G120:G135" si="4">F120*(100-$G$5)/100</f>
        <v>14.443279063105452</v>
      </c>
      <c r="I120" s="15"/>
      <c r="L120" s="5"/>
    </row>
    <row r="121" spans="2:12" ht="14.25" customHeight="1">
      <c r="B121" s="19"/>
      <c r="C121" s="149">
        <v>10416032</v>
      </c>
      <c r="D121" s="150">
        <v>32</v>
      </c>
      <c r="E121" s="150">
        <v>18</v>
      </c>
      <c r="F121" s="171">
        <v>19.646111295968961</v>
      </c>
      <c r="G121" s="124">
        <f t="shared" si="4"/>
        <v>19.646111295968961</v>
      </c>
      <c r="I121" s="15"/>
      <c r="L121" s="5"/>
    </row>
    <row r="122" spans="2:12" ht="14.25" customHeight="1">
      <c r="B122" s="19"/>
      <c r="C122" s="149">
        <v>10416040</v>
      </c>
      <c r="D122" s="150">
        <v>40</v>
      </c>
      <c r="E122" s="150">
        <v>12</v>
      </c>
      <c r="F122" s="171">
        <v>22.139135074216046</v>
      </c>
      <c r="G122" s="124">
        <f t="shared" si="4"/>
        <v>22.139135074216046</v>
      </c>
      <c r="I122" s="15"/>
      <c r="L122" s="5"/>
    </row>
    <row r="123" spans="2:12" ht="14.25" customHeight="1">
      <c r="B123" s="19"/>
      <c r="C123" s="149">
        <v>10416050</v>
      </c>
      <c r="D123" s="150">
        <v>50</v>
      </c>
      <c r="E123" s="150">
        <v>16</v>
      </c>
      <c r="F123" s="171">
        <v>30.322756607157604</v>
      </c>
      <c r="G123" s="124">
        <f t="shared" si="4"/>
        <v>30.322756607157604</v>
      </c>
      <c r="I123" s="15"/>
      <c r="L123" s="5"/>
    </row>
    <row r="124" spans="2:12" ht="14.25" customHeight="1">
      <c r="B124" s="19"/>
      <c r="C124" s="149">
        <v>10416063</v>
      </c>
      <c r="D124" s="150">
        <v>63</v>
      </c>
      <c r="E124" s="150">
        <v>10</v>
      </c>
      <c r="F124" s="171">
        <v>36.86694402505622</v>
      </c>
      <c r="G124" s="124">
        <f t="shared" si="4"/>
        <v>36.86694402505622</v>
      </c>
      <c r="I124" s="15"/>
      <c r="L124" s="5"/>
    </row>
    <row r="125" spans="2:12" ht="14.25" customHeight="1">
      <c r="B125" s="19"/>
      <c r="C125" s="149">
        <v>10416075</v>
      </c>
      <c r="D125" s="150">
        <v>75</v>
      </c>
      <c r="E125" s="150">
        <v>6</v>
      </c>
      <c r="F125" s="171">
        <v>54.020031542778064</v>
      </c>
      <c r="G125" s="124">
        <f t="shared" si="4"/>
        <v>54.020031542778064</v>
      </c>
      <c r="I125" s="15"/>
      <c r="L125" s="5"/>
    </row>
    <row r="126" spans="2:12" ht="14.25" customHeight="1">
      <c r="B126" s="19"/>
      <c r="C126" s="149">
        <v>10416090</v>
      </c>
      <c r="D126" s="150">
        <v>90</v>
      </c>
      <c r="E126" s="150">
        <v>8</v>
      </c>
      <c r="F126" s="171">
        <v>58.071195182429612</v>
      </c>
      <c r="G126" s="124">
        <f t="shared" si="4"/>
        <v>58.071195182429612</v>
      </c>
      <c r="I126" s="15"/>
      <c r="L126" s="5"/>
    </row>
    <row r="127" spans="2:12" ht="14.25" customHeight="1">
      <c r="B127" s="19"/>
      <c r="C127" s="149">
        <v>10416110</v>
      </c>
      <c r="D127" s="150">
        <v>110</v>
      </c>
      <c r="E127" s="150">
        <v>5</v>
      </c>
      <c r="F127" s="171">
        <v>83.489198486731482</v>
      </c>
      <c r="G127" s="124">
        <f t="shared" si="4"/>
        <v>83.489198486731482</v>
      </c>
      <c r="I127" s="15"/>
      <c r="L127" s="5"/>
    </row>
    <row r="128" spans="2:12" ht="14.25" customHeight="1">
      <c r="B128" s="19"/>
      <c r="C128" s="149">
        <v>10416125</v>
      </c>
      <c r="D128" s="150">
        <v>125</v>
      </c>
      <c r="E128" s="150">
        <v>1</v>
      </c>
      <c r="F128" s="171">
        <v>105.98060866004766</v>
      </c>
      <c r="G128" s="124">
        <f t="shared" si="4"/>
        <v>105.98060866004765</v>
      </c>
      <c r="I128" s="15"/>
      <c r="L128" s="5"/>
    </row>
    <row r="129" spans="2:12" ht="14.25" customHeight="1">
      <c r="B129" s="19"/>
      <c r="C129" s="149">
        <v>10416140</v>
      </c>
      <c r="D129" s="150">
        <v>140</v>
      </c>
      <c r="E129" s="150">
        <v>1</v>
      </c>
      <c r="F129" s="171">
        <v>139.43319403228722</v>
      </c>
      <c r="G129" s="124">
        <f t="shared" si="4"/>
        <v>139.43319403228722</v>
      </c>
      <c r="I129" s="15"/>
      <c r="L129" s="5"/>
    </row>
    <row r="130" spans="2:12" ht="14.25" customHeight="1">
      <c r="B130" s="19"/>
      <c r="C130" s="149">
        <v>10416160</v>
      </c>
      <c r="D130" s="150">
        <v>160</v>
      </c>
      <c r="E130" s="150">
        <v>1</v>
      </c>
      <c r="F130" s="171">
        <v>153.09062864355394</v>
      </c>
      <c r="G130" s="124">
        <f t="shared" si="4"/>
        <v>153.09062864355394</v>
      </c>
      <c r="I130" s="15"/>
      <c r="L130" s="5"/>
    </row>
    <row r="131" spans="2:12" ht="14.25" customHeight="1">
      <c r="B131" s="19"/>
      <c r="C131" s="149">
        <v>10416180</v>
      </c>
      <c r="D131" s="150">
        <v>180</v>
      </c>
      <c r="E131" s="150">
        <v>1</v>
      </c>
      <c r="F131" s="171">
        <v>238.43604592169768</v>
      </c>
      <c r="G131" s="124">
        <f t="shared" si="4"/>
        <v>238.43604592169768</v>
      </c>
      <c r="I131" s="15"/>
      <c r="L131" s="5"/>
    </row>
    <row r="132" spans="2:12" ht="14.25" customHeight="1">
      <c r="B132" s="19"/>
      <c r="C132" s="149">
        <v>10416200</v>
      </c>
      <c r="D132" s="150">
        <v>200</v>
      </c>
      <c r="E132" s="150">
        <v>1</v>
      </c>
      <c r="F132" s="171">
        <v>276.50885470905826</v>
      </c>
      <c r="G132" s="124">
        <f t="shared" si="4"/>
        <v>276.50885470905826</v>
      </c>
      <c r="I132" s="15"/>
      <c r="L132" s="5"/>
    </row>
    <row r="133" spans="2:12" ht="14.25" customHeight="1">
      <c r="B133" s="19"/>
      <c r="C133" s="95">
        <v>10416225</v>
      </c>
      <c r="D133" s="96">
        <v>225</v>
      </c>
      <c r="E133" s="96">
        <v>1</v>
      </c>
      <c r="F133" s="94">
        <v>444.0852924641768</v>
      </c>
      <c r="G133" s="124">
        <f t="shared" si="4"/>
        <v>444.0852924641768</v>
      </c>
      <c r="I133" s="15"/>
      <c r="L133" s="5"/>
    </row>
    <row r="134" spans="2:12" ht="14.25" customHeight="1">
      <c r="B134" s="19"/>
      <c r="C134" s="103">
        <v>10416250</v>
      </c>
      <c r="D134" s="104">
        <v>250</v>
      </c>
      <c r="E134" s="104">
        <v>1</v>
      </c>
      <c r="F134" s="123">
        <v>660.84120902407278</v>
      </c>
      <c r="G134" s="124">
        <f t="shared" si="4"/>
        <v>660.84120902407278</v>
      </c>
      <c r="I134" s="15"/>
      <c r="L134" s="5"/>
    </row>
    <row r="135" spans="2:12" ht="14.25" customHeight="1">
      <c r="B135" s="19"/>
      <c r="C135" s="95">
        <v>10416315</v>
      </c>
      <c r="D135" s="96">
        <v>315</v>
      </c>
      <c r="E135" s="96">
        <v>1</v>
      </c>
      <c r="F135" s="94">
        <v>969.23377323530678</v>
      </c>
      <c r="G135" s="124">
        <f t="shared" si="4"/>
        <v>969.23377323530667</v>
      </c>
      <c r="I135" s="15"/>
      <c r="L135" s="5"/>
    </row>
    <row r="136" spans="2:12" ht="14.25" customHeight="1" thickBot="1">
      <c r="B136" s="52"/>
      <c r="C136" s="110"/>
      <c r="D136" s="111"/>
      <c r="E136" s="111"/>
      <c r="F136" s="112"/>
      <c r="G136" s="113"/>
      <c r="I136" s="15"/>
      <c r="L136" s="5"/>
    </row>
    <row r="137" spans="2:12" ht="14.25" customHeight="1" thickBot="1">
      <c r="B137" s="26"/>
      <c r="C137" s="107"/>
      <c r="D137" s="107"/>
      <c r="E137" s="107"/>
      <c r="F137" s="108"/>
      <c r="G137" s="109"/>
      <c r="I137" s="15"/>
      <c r="L137" s="22"/>
    </row>
    <row r="138" spans="2:12" ht="14.25" customHeight="1">
      <c r="B138" s="44"/>
      <c r="C138" s="151"/>
      <c r="D138" s="151"/>
      <c r="E138" s="151"/>
      <c r="F138" s="152"/>
      <c r="G138" s="153"/>
      <c r="I138" s="15"/>
      <c r="L138" s="22"/>
    </row>
    <row r="139" spans="2:12" ht="14.25" customHeight="1">
      <c r="B139" s="21"/>
      <c r="C139" s="154"/>
      <c r="D139" s="154"/>
      <c r="E139" s="154"/>
      <c r="F139" s="155"/>
      <c r="G139" s="156"/>
      <c r="I139" s="15"/>
      <c r="L139" s="22"/>
    </row>
    <row r="140" spans="2:12" ht="14.25" customHeight="1">
      <c r="B140" s="50"/>
      <c r="C140" s="103">
        <v>10516025</v>
      </c>
      <c r="D140" s="104">
        <v>25</v>
      </c>
      <c r="E140" s="104">
        <v>20</v>
      </c>
      <c r="F140" s="123">
        <v>13.44064993489738</v>
      </c>
      <c r="G140" s="124">
        <f>F140*(100-$G$5)/100</f>
        <v>13.440649934897378</v>
      </c>
      <c r="I140" s="15"/>
      <c r="L140" s="5"/>
    </row>
    <row r="141" spans="2:12" ht="14.25" customHeight="1">
      <c r="B141" s="2" t="s">
        <v>1434</v>
      </c>
      <c r="C141" s="95">
        <v>10516032</v>
      </c>
      <c r="D141" s="96">
        <v>32</v>
      </c>
      <c r="E141" s="96">
        <v>20</v>
      </c>
      <c r="F141" s="94">
        <v>19.862895972338265</v>
      </c>
      <c r="G141" s="124">
        <f t="shared" ref="G141:G155" si="5">F141*(100-$G$5)/100</f>
        <v>19.862895972338265</v>
      </c>
      <c r="I141" s="15"/>
      <c r="L141" s="5"/>
    </row>
    <row r="142" spans="2:12" ht="14.25" customHeight="1">
      <c r="B142" s="19"/>
      <c r="C142" s="95">
        <v>10516040</v>
      </c>
      <c r="D142" s="96">
        <v>40</v>
      </c>
      <c r="E142" s="96">
        <v>12</v>
      </c>
      <c r="F142" s="94">
        <v>22.342370708312281</v>
      </c>
      <c r="G142" s="124">
        <f t="shared" si="5"/>
        <v>22.342370708312284</v>
      </c>
      <c r="I142" s="15"/>
      <c r="L142" s="5"/>
    </row>
    <row r="143" spans="2:12" ht="14.25" customHeight="1">
      <c r="B143" s="19"/>
      <c r="C143" s="95">
        <v>10516050</v>
      </c>
      <c r="D143" s="96">
        <v>50</v>
      </c>
      <c r="E143" s="96">
        <v>9</v>
      </c>
      <c r="F143" s="94">
        <v>30.458247029888419</v>
      </c>
      <c r="G143" s="124">
        <f t="shared" si="5"/>
        <v>30.458247029888422</v>
      </c>
      <c r="I143" s="15"/>
      <c r="L143" s="5"/>
    </row>
    <row r="144" spans="2:12" ht="14.25" customHeight="1">
      <c r="B144" s="19"/>
      <c r="C144" s="95">
        <v>10516063</v>
      </c>
      <c r="D144" s="96">
        <v>63</v>
      </c>
      <c r="E144" s="96">
        <v>10</v>
      </c>
      <c r="F144" s="94">
        <v>37.01598349006013</v>
      </c>
      <c r="G144" s="124">
        <f t="shared" si="5"/>
        <v>37.01598349006013</v>
      </c>
      <c r="I144" s="15"/>
      <c r="L144" s="5"/>
    </row>
    <row r="145" spans="2:12" ht="14.25" customHeight="1">
      <c r="B145" s="19"/>
      <c r="C145" s="95">
        <v>10516075</v>
      </c>
      <c r="D145" s="96">
        <v>75</v>
      </c>
      <c r="E145" s="96">
        <v>6</v>
      </c>
      <c r="F145" s="94">
        <v>55.659465657821009</v>
      </c>
      <c r="G145" s="124">
        <f t="shared" si="5"/>
        <v>55.659465657821009</v>
      </c>
      <c r="I145" s="15"/>
      <c r="L145" s="5"/>
    </row>
    <row r="146" spans="2:12" ht="14.25" customHeight="1">
      <c r="B146" s="19"/>
      <c r="C146" s="95">
        <v>10516090</v>
      </c>
      <c r="D146" s="96">
        <v>90</v>
      </c>
      <c r="E146" s="96">
        <v>8</v>
      </c>
      <c r="F146" s="94">
        <v>59.710629297472543</v>
      </c>
      <c r="G146" s="124">
        <f t="shared" si="5"/>
        <v>59.710629297472543</v>
      </c>
      <c r="I146" s="15"/>
      <c r="L146" s="5"/>
    </row>
    <row r="147" spans="2:12" ht="14.25" customHeight="1">
      <c r="B147" s="19"/>
      <c r="C147" s="95">
        <v>10516110</v>
      </c>
      <c r="D147" s="96">
        <v>110</v>
      </c>
      <c r="E147" s="96">
        <v>5</v>
      </c>
      <c r="F147" s="94">
        <v>85.128632601774427</v>
      </c>
      <c r="G147" s="124">
        <f t="shared" si="5"/>
        <v>85.128632601774427</v>
      </c>
      <c r="I147" s="15"/>
      <c r="L147" s="5"/>
    </row>
    <row r="148" spans="2:12" ht="14.25" customHeight="1">
      <c r="B148" s="19"/>
      <c r="C148" s="95">
        <v>10516125</v>
      </c>
      <c r="D148" s="96">
        <v>125</v>
      </c>
      <c r="E148" s="96">
        <v>1</v>
      </c>
      <c r="F148" s="94">
        <v>105.98060866004766</v>
      </c>
      <c r="G148" s="124">
        <f t="shared" si="5"/>
        <v>105.98060866004765</v>
      </c>
      <c r="I148" s="15"/>
      <c r="L148" s="5"/>
    </row>
    <row r="149" spans="2:12" ht="14.25" customHeight="1">
      <c r="B149" s="19"/>
      <c r="C149" s="95">
        <v>10516140</v>
      </c>
      <c r="D149" s="96">
        <v>140</v>
      </c>
      <c r="E149" s="96">
        <v>1</v>
      </c>
      <c r="F149" s="94">
        <v>139.43319403228722</v>
      </c>
      <c r="G149" s="124">
        <f t="shared" si="5"/>
        <v>139.43319403228722</v>
      </c>
      <c r="I149" s="15"/>
      <c r="L149" s="5"/>
    </row>
    <row r="150" spans="2:12" ht="14.25" customHeight="1">
      <c r="B150" s="19"/>
      <c r="C150" s="95">
        <v>10516160</v>
      </c>
      <c r="D150" s="96">
        <v>160</v>
      </c>
      <c r="E150" s="96">
        <v>1</v>
      </c>
      <c r="F150" s="94">
        <v>153.09062864355394</v>
      </c>
      <c r="G150" s="124">
        <f t="shared" si="5"/>
        <v>153.09062864355394</v>
      </c>
      <c r="I150" s="15"/>
      <c r="L150" s="5"/>
    </row>
    <row r="151" spans="2:12" ht="14.25" customHeight="1">
      <c r="B151" s="19"/>
      <c r="C151" s="95">
        <v>10516180</v>
      </c>
      <c r="D151" s="96">
        <v>180</v>
      </c>
      <c r="E151" s="96">
        <v>1</v>
      </c>
      <c r="F151" s="94">
        <v>238.43604592169768</v>
      </c>
      <c r="G151" s="124">
        <f t="shared" si="5"/>
        <v>238.43604592169768</v>
      </c>
      <c r="I151" s="15"/>
      <c r="L151" s="5"/>
    </row>
    <row r="152" spans="2:12" ht="14.25" customHeight="1">
      <c r="B152" s="19"/>
      <c r="C152" s="95">
        <v>10516200</v>
      </c>
      <c r="D152" s="96">
        <v>200</v>
      </c>
      <c r="E152" s="96">
        <v>1</v>
      </c>
      <c r="F152" s="94">
        <v>276.50885470905826</v>
      </c>
      <c r="G152" s="124">
        <f t="shared" si="5"/>
        <v>276.50885470905826</v>
      </c>
      <c r="I152" s="15"/>
      <c r="L152" s="5"/>
    </row>
    <row r="153" spans="2:12" ht="14.25" customHeight="1">
      <c r="B153" s="19"/>
      <c r="C153" s="95">
        <v>10516225</v>
      </c>
      <c r="D153" s="96">
        <v>225</v>
      </c>
      <c r="E153" s="96">
        <v>1</v>
      </c>
      <c r="F153" s="94">
        <v>604.8441683362089</v>
      </c>
      <c r="G153" s="124">
        <f t="shared" si="5"/>
        <v>604.8441683362089</v>
      </c>
      <c r="I153" s="15"/>
      <c r="L153" s="5"/>
    </row>
    <row r="154" spans="2:12" ht="14.25" customHeight="1">
      <c r="B154" s="19"/>
      <c r="C154" s="95">
        <v>10516250</v>
      </c>
      <c r="D154" s="96">
        <v>250</v>
      </c>
      <c r="E154" s="96">
        <v>1</v>
      </c>
      <c r="F154" s="94">
        <v>717.50747282831901</v>
      </c>
      <c r="G154" s="124">
        <f t="shared" si="5"/>
        <v>717.50747282831901</v>
      </c>
      <c r="I154" s="15"/>
      <c r="L154" s="5"/>
    </row>
    <row r="155" spans="2:12" ht="14.25" customHeight="1">
      <c r="B155" s="19"/>
      <c r="C155" s="95">
        <v>10516315</v>
      </c>
      <c r="D155" s="96">
        <v>315</v>
      </c>
      <c r="E155" s="96">
        <v>1</v>
      </c>
      <c r="F155" s="94">
        <v>988.71512306760167</v>
      </c>
      <c r="G155" s="124">
        <f t="shared" si="5"/>
        <v>988.71512306760167</v>
      </c>
      <c r="I155" s="15"/>
      <c r="L155" s="5"/>
    </row>
    <row r="156" spans="2:12" ht="14.25" customHeight="1" thickBot="1">
      <c r="B156" s="49"/>
      <c r="C156" s="110"/>
      <c r="D156" s="111"/>
      <c r="E156" s="111"/>
      <c r="F156" s="112"/>
      <c r="G156" s="113"/>
      <c r="I156" s="15"/>
      <c r="L156" s="5"/>
    </row>
    <row r="157" spans="2:12" ht="14.25" customHeight="1" thickBot="1">
      <c r="B157" s="26"/>
      <c r="C157" s="27"/>
      <c r="D157" s="107"/>
      <c r="E157" s="107"/>
      <c r="F157" s="108"/>
      <c r="G157" s="109"/>
      <c r="I157" s="15"/>
    </row>
    <row r="158" spans="2:12" ht="14.25" customHeight="1">
      <c r="B158" s="44"/>
      <c r="C158" s="99"/>
      <c r="D158" s="100"/>
      <c r="E158" s="100"/>
      <c r="F158" s="101"/>
      <c r="G158" s="102"/>
      <c r="I158" s="15"/>
    </row>
    <row r="159" spans="2:12" ht="14.25" customHeight="1">
      <c r="B159" s="21"/>
      <c r="C159" s="146"/>
      <c r="D159" s="30"/>
      <c r="E159" s="30"/>
      <c r="F159" s="31"/>
      <c r="G159" s="148"/>
      <c r="I159" s="15"/>
    </row>
    <row r="160" spans="2:12" ht="14.25" customHeight="1">
      <c r="B160" s="24"/>
      <c r="C160" s="157">
        <v>10316090</v>
      </c>
      <c r="D160" s="158">
        <v>90</v>
      </c>
      <c r="E160" s="158">
        <v>8</v>
      </c>
      <c r="F160" s="123">
        <v>138.48476107317151</v>
      </c>
      <c r="G160" s="124">
        <f>F160*(100-$G$5)/100</f>
        <v>138.48476107317151</v>
      </c>
      <c r="I160" s="15"/>
    </row>
    <row r="161" spans="2:12" ht="14.25" customHeight="1">
      <c r="B161" s="4" t="s">
        <v>1435</v>
      </c>
      <c r="C161" s="149">
        <v>10316110</v>
      </c>
      <c r="D161" s="150">
        <v>110</v>
      </c>
      <c r="E161" s="150">
        <v>6</v>
      </c>
      <c r="F161" s="94">
        <v>204.11632184398087</v>
      </c>
      <c r="G161" s="124">
        <f t="shared" ref="G161:G166" si="6">F161*(100-$G$5)/100</f>
        <v>204.11632184398087</v>
      </c>
      <c r="I161" s="15"/>
    </row>
    <row r="162" spans="2:12" ht="14.25" customHeight="1">
      <c r="B162" s="21"/>
      <c r="C162" s="149">
        <v>10316125</v>
      </c>
      <c r="D162" s="150">
        <v>125</v>
      </c>
      <c r="E162" s="150">
        <v>4</v>
      </c>
      <c r="F162" s="94">
        <v>278.54121105002054</v>
      </c>
      <c r="G162" s="124">
        <f t="shared" si="6"/>
        <v>278.54121105002054</v>
      </c>
      <c r="I162" s="15"/>
    </row>
    <row r="163" spans="2:12" ht="14.25" customHeight="1">
      <c r="B163" s="21"/>
      <c r="C163" s="149">
        <v>10316160</v>
      </c>
      <c r="D163" s="150">
        <v>160</v>
      </c>
      <c r="E163" s="150">
        <v>5</v>
      </c>
      <c r="F163" s="94">
        <v>530.94631955526575</v>
      </c>
      <c r="G163" s="124">
        <f t="shared" si="6"/>
        <v>530.94631955526575</v>
      </c>
      <c r="I163" s="15"/>
      <c r="L163" s="5"/>
    </row>
    <row r="164" spans="2:12" ht="14.25" customHeight="1">
      <c r="B164" s="21"/>
      <c r="C164" s="149">
        <v>10316180</v>
      </c>
      <c r="D164" s="150">
        <v>180</v>
      </c>
      <c r="E164" s="150">
        <v>3</v>
      </c>
      <c r="F164" s="94">
        <v>674.78295232630467</v>
      </c>
      <c r="G164" s="124">
        <f t="shared" si="6"/>
        <v>674.78295232630467</v>
      </c>
      <c r="I164" s="15"/>
      <c r="L164" s="5"/>
    </row>
    <row r="165" spans="2:12" ht="14.25" customHeight="1">
      <c r="B165" s="21"/>
      <c r="C165" s="157">
        <v>10316200</v>
      </c>
      <c r="D165" s="158">
        <v>200</v>
      </c>
      <c r="E165" s="158">
        <v>1</v>
      </c>
      <c r="F165" s="123">
        <v>921.07744276638982</v>
      </c>
      <c r="G165" s="124">
        <f t="shared" si="6"/>
        <v>921.07744276638982</v>
      </c>
      <c r="I165" s="15"/>
      <c r="L165" s="5"/>
    </row>
    <row r="166" spans="2:12" ht="14.25" customHeight="1">
      <c r="B166" s="21"/>
      <c r="C166" s="149">
        <v>10316225</v>
      </c>
      <c r="D166" s="150">
        <v>225</v>
      </c>
      <c r="E166" s="150">
        <v>1</v>
      </c>
      <c r="F166" s="94">
        <v>996.50496110063762</v>
      </c>
      <c r="G166" s="124">
        <f t="shared" si="6"/>
        <v>996.50496110063762</v>
      </c>
      <c r="I166" s="15"/>
      <c r="L166" s="5"/>
    </row>
    <row r="167" spans="2:12" ht="14.25" customHeight="1">
      <c r="B167" s="21"/>
      <c r="C167" s="159"/>
      <c r="D167" s="154"/>
      <c r="E167" s="154"/>
      <c r="F167" s="31"/>
      <c r="G167" s="148"/>
      <c r="I167" s="15"/>
      <c r="L167" s="5"/>
    </row>
    <row r="168" spans="2:12" ht="14.25" customHeight="1">
      <c r="B168" s="21"/>
      <c r="C168" s="159"/>
      <c r="D168" s="154"/>
      <c r="E168" s="154"/>
      <c r="F168" s="31"/>
      <c r="G168" s="148"/>
      <c r="I168" s="15"/>
      <c r="L168" s="5"/>
    </row>
    <row r="169" spans="2:12" ht="14.25" customHeight="1" thickBot="1">
      <c r="B169" s="23"/>
      <c r="C169" s="160"/>
      <c r="D169" s="161"/>
      <c r="E169" s="161"/>
      <c r="F169" s="112"/>
      <c r="G169" s="113"/>
      <c r="I169" s="15"/>
      <c r="L169" s="5"/>
    </row>
    <row r="170" spans="2:12" ht="14.25" customHeight="1">
      <c r="B170" s="12"/>
      <c r="C170" s="159"/>
      <c r="D170" s="154"/>
      <c r="E170" s="154"/>
      <c r="F170" s="31"/>
      <c r="G170" s="464"/>
      <c r="I170" s="15"/>
      <c r="L170" s="5"/>
    </row>
    <row r="171" spans="2:12" ht="14.25" customHeight="1">
      <c r="B171" s="12"/>
      <c r="C171" s="159"/>
      <c r="D171" s="154"/>
      <c r="E171" s="154"/>
      <c r="F171" s="31"/>
      <c r="G171" s="464"/>
      <c r="I171" s="15"/>
      <c r="L171" s="5"/>
    </row>
    <row r="172" spans="2:12" ht="14.25" customHeight="1" thickBot="1">
      <c r="B172" s="26"/>
      <c r="C172" s="27"/>
      <c r="D172" s="27"/>
      <c r="E172" s="27"/>
      <c r="F172" s="109"/>
      <c r="G172" s="109"/>
      <c r="I172" s="15"/>
    </row>
    <row r="173" spans="2:12" ht="14.25" customHeight="1">
      <c r="B173" s="18"/>
      <c r="C173" s="99"/>
      <c r="D173" s="100"/>
      <c r="E173" s="100"/>
      <c r="F173" s="101"/>
      <c r="G173" s="102"/>
      <c r="I173" s="15"/>
    </row>
    <row r="174" spans="2:12" ht="14.25" customHeight="1">
      <c r="B174" s="4" t="s">
        <v>1436</v>
      </c>
      <c r="C174" s="103">
        <v>11116110</v>
      </c>
      <c r="D174" s="104">
        <v>110</v>
      </c>
      <c r="E174" s="104">
        <v>6</v>
      </c>
      <c r="F174" s="123">
        <v>201.43708866175061</v>
      </c>
      <c r="G174" s="124">
        <f>F174*(100-$G$5)/100</f>
        <v>201.43708866175061</v>
      </c>
      <c r="I174" s="15"/>
    </row>
    <row r="175" spans="2:12" ht="14.25" customHeight="1">
      <c r="B175" s="4"/>
      <c r="C175" s="95">
        <v>11116125</v>
      </c>
      <c r="D175" s="96">
        <v>125</v>
      </c>
      <c r="E175" s="96">
        <v>4</v>
      </c>
      <c r="F175" s="94">
        <v>292.9709410708528</v>
      </c>
      <c r="G175" s="124">
        <f t="shared" ref="G175:G178" si="7">F175*(100-$G$5)/100</f>
        <v>292.9709410708528</v>
      </c>
      <c r="I175" s="15"/>
    </row>
    <row r="176" spans="2:12" ht="14.25" customHeight="1">
      <c r="B176" s="21"/>
      <c r="C176" s="95">
        <v>11116160</v>
      </c>
      <c r="D176" s="96">
        <v>160</v>
      </c>
      <c r="E176" s="96">
        <v>5</v>
      </c>
      <c r="F176" s="94">
        <v>518.6031420444881</v>
      </c>
      <c r="G176" s="124">
        <f t="shared" si="7"/>
        <v>518.6031420444881</v>
      </c>
      <c r="I176" s="15"/>
    </row>
    <row r="177" spans="2:12" ht="14.25" customHeight="1">
      <c r="B177" s="21"/>
      <c r="C177" s="95">
        <v>11116180</v>
      </c>
      <c r="D177" s="96">
        <v>180</v>
      </c>
      <c r="E177" s="96">
        <v>3</v>
      </c>
      <c r="F177" s="94">
        <v>729.26365130636782</v>
      </c>
      <c r="G177" s="124">
        <f t="shared" si="7"/>
        <v>729.26365130636782</v>
      </c>
      <c r="I177" s="15"/>
      <c r="L177" s="5"/>
    </row>
    <row r="178" spans="2:12" ht="14.25" customHeight="1">
      <c r="B178" s="21"/>
      <c r="C178" s="95">
        <v>11116225</v>
      </c>
      <c r="D178" s="96">
        <v>225</v>
      </c>
      <c r="E178" s="96">
        <v>1</v>
      </c>
      <c r="F178" s="94">
        <v>1167.6293650096638</v>
      </c>
      <c r="G178" s="124">
        <f t="shared" si="7"/>
        <v>1167.6293650096638</v>
      </c>
      <c r="I178" s="15"/>
      <c r="L178" s="5"/>
    </row>
    <row r="179" spans="2:12" ht="14.25" customHeight="1">
      <c r="B179" s="21"/>
      <c r="C179" s="146"/>
      <c r="D179" s="30"/>
      <c r="E179" s="30"/>
      <c r="F179" s="31"/>
      <c r="G179" s="148"/>
      <c r="I179" s="15"/>
    </row>
    <row r="180" spans="2:12" ht="14.25" customHeight="1" thickBot="1">
      <c r="B180" s="23"/>
      <c r="C180" s="110"/>
      <c r="D180" s="111"/>
      <c r="E180" s="111"/>
      <c r="F180" s="112"/>
      <c r="G180" s="113"/>
      <c r="I180" s="15"/>
    </row>
    <row r="181" spans="2:12" ht="14.25" customHeight="1" thickBot="1">
      <c r="B181" s="26"/>
      <c r="C181" s="27"/>
      <c r="D181" s="107"/>
      <c r="E181" s="107"/>
      <c r="F181" s="108"/>
      <c r="G181" s="109"/>
      <c r="I181" s="15"/>
    </row>
    <row r="182" spans="2:12" ht="14.25" customHeight="1">
      <c r="B182" s="44"/>
      <c r="C182" s="99"/>
      <c r="D182" s="100"/>
      <c r="E182" s="100"/>
      <c r="F182" s="101"/>
      <c r="G182" s="102"/>
      <c r="I182" s="15"/>
    </row>
    <row r="183" spans="2:12" ht="14.25" customHeight="1">
      <c r="B183" s="24"/>
      <c r="C183" s="157">
        <v>10216025</v>
      </c>
      <c r="D183" s="158">
        <v>25</v>
      </c>
      <c r="E183" s="158">
        <v>20</v>
      </c>
      <c r="F183" s="123">
        <v>18.29120706866075</v>
      </c>
      <c r="G183" s="124">
        <f>F183*(100-$G$5)/100</f>
        <v>18.29120706866075</v>
      </c>
      <c r="I183" s="15"/>
    </row>
    <row r="184" spans="2:12" ht="14.25" customHeight="1">
      <c r="B184" s="4" t="s">
        <v>1437</v>
      </c>
      <c r="C184" s="149">
        <v>10216032</v>
      </c>
      <c r="D184" s="150">
        <v>32</v>
      </c>
      <c r="E184" s="150">
        <v>18</v>
      </c>
      <c r="F184" s="94">
        <v>22.139135074216046</v>
      </c>
      <c r="G184" s="124">
        <f t="shared" ref="G184:G198" si="8">F184*(100-$G$5)/100</f>
        <v>22.139135074216046</v>
      </c>
      <c r="I184" s="15"/>
      <c r="L184" s="5"/>
    </row>
    <row r="185" spans="2:12" ht="14.25" customHeight="1">
      <c r="B185" s="21"/>
      <c r="C185" s="149">
        <v>10216040</v>
      </c>
      <c r="D185" s="150">
        <v>40</v>
      </c>
      <c r="E185" s="150">
        <v>10</v>
      </c>
      <c r="F185" s="94">
        <v>29.469166943953425</v>
      </c>
      <c r="G185" s="124">
        <f t="shared" si="8"/>
        <v>29.469166943953425</v>
      </c>
      <c r="I185" s="15"/>
      <c r="L185" s="5"/>
    </row>
    <row r="186" spans="2:12" ht="14.25" customHeight="1">
      <c r="B186" s="21"/>
      <c r="C186" s="149">
        <v>10216050</v>
      </c>
      <c r="D186" s="150">
        <v>50</v>
      </c>
      <c r="E186" s="150">
        <v>14</v>
      </c>
      <c r="F186" s="94">
        <v>31.880896468562035</v>
      </c>
      <c r="G186" s="124">
        <f t="shared" si="8"/>
        <v>31.880896468562035</v>
      </c>
      <c r="I186" s="15"/>
      <c r="L186" s="5"/>
    </row>
    <row r="187" spans="2:12" ht="14.25" customHeight="1">
      <c r="B187" s="21"/>
      <c r="C187" s="149">
        <v>10216063</v>
      </c>
      <c r="D187" s="150">
        <v>63</v>
      </c>
      <c r="E187" s="150">
        <v>8</v>
      </c>
      <c r="F187" s="94">
        <v>35.227509910013289</v>
      </c>
      <c r="G187" s="124">
        <f t="shared" si="8"/>
        <v>35.227509910013289</v>
      </c>
      <c r="I187" s="15"/>
      <c r="L187" s="5"/>
    </row>
    <row r="188" spans="2:12" ht="14.25" customHeight="1">
      <c r="B188" s="21"/>
      <c r="C188" s="149">
        <v>10216075</v>
      </c>
      <c r="D188" s="150">
        <v>75</v>
      </c>
      <c r="E188" s="150">
        <v>4</v>
      </c>
      <c r="F188" s="94">
        <v>51.527007764531007</v>
      </c>
      <c r="G188" s="124">
        <f t="shared" si="8"/>
        <v>51.527007764531007</v>
      </c>
      <c r="I188" s="15"/>
      <c r="L188" s="5"/>
    </row>
    <row r="189" spans="2:12" ht="14.25" customHeight="1">
      <c r="B189" s="21"/>
      <c r="C189" s="149">
        <v>10216090</v>
      </c>
      <c r="D189" s="150">
        <v>90</v>
      </c>
      <c r="E189" s="150">
        <v>6</v>
      </c>
      <c r="F189" s="94">
        <v>59.710629297472543</v>
      </c>
      <c r="G189" s="124">
        <f t="shared" si="8"/>
        <v>59.710629297472543</v>
      </c>
      <c r="I189" s="15"/>
      <c r="L189" s="5"/>
    </row>
    <row r="190" spans="2:12" ht="14.25" customHeight="1">
      <c r="B190" s="21"/>
      <c r="C190" s="149">
        <v>10216110</v>
      </c>
      <c r="D190" s="150">
        <v>110</v>
      </c>
      <c r="E190" s="150">
        <v>4</v>
      </c>
      <c r="F190" s="94">
        <v>84.275042938570252</v>
      </c>
      <c r="G190" s="124">
        <f t="shared" si="8"/>
        <v>84.275042938570266</v>
      </c>
      <c r="I190" s="15"/>
      <c r="L190" s="5"/>
    </row>
    <row r="191" spans="2:12" ht="14.25" customHeight="1">
      <c r="B191" s="21"/>
      <c r="C191" s="149">
        <v>10216125</v>
      </c>
      <c r="D191" s="150">
        <v>125</v>
      </c>
      <c r="E191" s="150">
        <v>1</v>
      </c>
      <c r="F191" s="94">
        <v>110.88536196290339</v>
      </c>
      <c r="G191" s="124">
        <f t="shared" si="8"/>
        <v>110.88536196290339</v>
      </c>
      <c r="I191" s="15"/>
      <c r="L191" s="5"/>
    </row>
    <row r="192" spans="2:12" ht="14.25" customHeight="1">
      <c r="B192" s="21"/>
      <c r="C192" s="149">
        <v>10216140</v>
      </c>
      <c r="D192" s="150">
        <v>140</v>
      </c>
      <c r="E192" s="150">
        <v>1</v>
      </c>
      <c r="F192" s="94">
        <v>146.68193164838615</v>
      </c>
      <c r="G192" s="124">
        <f t="shared" si="8"/>
        <v>146.68193164838615</v>
      </c>
      <c r="I192" s="15"/>
      <c r="L192" s="5"/>
    </row>
    <row r="193" spans="2:12" ht="14.25" customHeight="1">
      <c r="B193" s="21"/>
      <c r="C193" s="149">
        <v>10216160</v>
      </c>
      <c r="D193" s="150">
        <v>160</v>
      </c>
      <c r="E193" s="150">
        <v>1</v>
      </c>
      <c r="F193" s="94">
        <v>186.97678336853212</v>
      </c>
      <c r="G193" s="124">
        <f t="shared" si="8"/>
        <v>186.97678336853212</v>
      </c>
      <c r="I193" s="15"/>
      <c r="L193" s="5"/>
    </row>
    <row r="194" spans="2:12" ht="14.25" customHeight="1">
      <c r="B194" s="21"/>
      <c r="C194" s="149">
        <v>10216180</v>
      </c>
      <c r="D194" s="150">
        <v>180</v>
      </c>
      <c r="E194" s="150">
        <v>1</v>
      </c>
      <c r="F194" s="94">
        <v>254.15293495847283</v>
      </c>
      <c r="G194" s="124">
        <f t="shared" si="8"/>
        <v>254.15293495847283</v>
      </c>
      <c r="I194" s="15"/>
      <c r="L194" s="5"/>
    </row>
    <row r="195" spans="2:12" ht="14.25" customHeight="1">
      <c r="B195" s="21"/>
      <c r="C195" s="149">
        <v>10216200</v>
      </c>
      <c r="D195" s="150">
        <v>200</v>
      </c>
      <c r="E195" s="150">
        <v>1</v>
      </c>
      <c r="F195" s="94">
        <v>297.71310586643159</v>
      </c>
      <c r="G195" s="124">
        <f t="shared" si="8"/>
        <v>297.71310586643159</v>
      </c>
      <c r="I195" s="15"/>
      <c r="L195" s="5"/>
    </row>
    <row r="196" spans="2:12" ht="14.25" customHeight="1">
      <c r="B196" s="21"/>
      <c r="C196" s="95">
        <v>10216225</v>
      </c>
      <c r="D196" s="96">
        <v>225</v>
      </c>
      <c r="E196" s="96">
        <v>1</v>
      </c>
      <c r="F196" s="94">
        <v>619.04079974927004</v>
      </c>
      <c r="G196" s="124">
        <f t="shared" si="8"/>
        <v>619.04079974927004</v>
      </c>
      <c r="I196" s="15"/>
      <c r="L196" s="5"/>
    </row>
    <row r="197" spans="2:12" ht="14.25" customHeight="1">
      <c r="B197" s="50"/>
      <c r="C197" s="95">
        <v>10216250</v>
      </c>
      <c r="D197" s="96">
        <v>250</v>
      </c>
      <c r="E197" s="96">
        <v>1</v>
      </c>
      <c r="F197" s="123">
        <v>733.44685493014811</v>
      </c>
      <c r="G197" s="124">
        <f t="shared" si="8"/>
        <v>733.44685493014811</v>
      </c>
      <c r="I197" s="15"/>
      <c r="L197" s="5"/>
    </row>
    <row r="198" spans="2:12" ht="14.25" customHeight="1">
      <c r="B198" s="50"/>
      <c r="C198" s="95">
        <v>10216315</v>
      </c>
      <c r="D198" s="96">
        <v>315</v>
      </c>
      <c r="E198" s="96">
        <v>1</v>
      </c>
      <c r="F198" s="94">
        <v>1071.4076606332558</v>
      </c>
      <c r="G198" s="124">
        <f t="shared" si="8"/>
        <v>1071.4076606332558</v>
      </c>
      <c r="I198" s="15"/>
      <c r="L198" s="5"/>
    </row>
    <row r="199" spans="2:12" ht="14.25" customHeight="1" thickBot="1">
      <c r="B199" s="52"/>
      <c r="C199" s="110"/>
      <c r="D199" s="111"/>
      <c r="E199" s="111"/>
      <c r="F199" s="112"/>
      <c r="G199" s="113"/>
      <c r="I199" s="15"/>
      <c r="L199" s="5"/>
    </row>
    <row r="200" spans="2:12" ht="14.25" customHeight="1" thickBot="1">
      <c r="C200" s="27"/>
      <c r="D200" s="107"/>
      <c r="E200" s="107"/>
      <c r="F200" s="108"/>
      <c r="G200" s="109"/>
      <c r="I200" s="15"/>
      <c r="L200" s="5"/>
    </row>
    <row r="201" spans="2:12" ht="14.25" customHeight="1">
      <c r="B201" s="18"/>
      <c r="C201" s="99"/>
      <c r="D201" s="100"/>
      <c r="E201" s="100"/>
      <c r="F201" s="101"/>
      <c r="G201" s="102"/>
      <c r="I201" s="15"/>
      <c r="L201" s="5"/>
    </row>
    <row r="202" spans="2:12" ht="14.25" customHeight="1">
      <c r="B202" s="2" t="s">
        <v>1445</v>
      </c>
      <c r="C202" s="103">
        <v>108169063</v>
      </c>
      <c r="D202" s="104" t="s">
        <v>162</v>
      </c>
      <c r="E202" s="104">
        <v>8</v>
      </c>
      <c r="F202" s="123">
        <v>72.731999999999985</v>
      </c>
      <c r="G202" s="124">
        <f>F202*(100-$G$5)/100</f>
        <v>72.731999999999985</v>
      </c>
      <c r="I202" s="15"/>
      <c r="L202" s="5"/>
    </row>
    <row r="203" spans="2:12" ht="14.25" customHeight="1">
      <c r="B203" s="4"/>
      <c r="C203" s="95">
        <v>1081611063</v>
      </c>
      <c r="D203" s="96" t="s">
        <v>165</v>
      </c>
      <c r="E203" s="96">
        <v>4</v>
      </c>
      <c r="F203" s="94">
        <v>101.38589999999999</v>
      </c>
      <c r="G203" s="124">
        <f t="shared" ref="G203:G207" si="9">F203*(100-$G$5)/100</f>
        <v>101.38590000000001</v>
      </c>
      <c r="I203" s="15"/>
      <c r="L203" s="5"/>
    </row>
    <row r="204" spans="2:12" ht="14.25" customHeight="1">
      <c r="B204" s="21"/>
      <c r="C204" s="95">
        <v>1081611090</v>
      </c>
      <c r="D204" s="96" t="s">
        <v>105</v>
      </c>
      <c r="E204" s="96">
        <v>4</v>
      </c>
      <c r="F204" s="94">
        <v>101.38589999999999</v>
      </c>
      <c r="G204" s="124">
        <f t="shared" si="9"/>
        <v>101.38590000000001</v>
      </c>
      <c r="I204" s="15"/>
      <c r="L204" s="5"/>
    </row>
    <row r="205" spans="2:12" ht="14.25" customHeight="1">
      <c r="B205" s="21"/>
      <c r="C205" s="95">
        <v>1081616063</v>
      </c>
      <c r="D205" s="96" t="s">
        <v>290</v>
      </c>
      <c r="E205" s="96">
        <v>1</v>
      </c>
      <c r="F205" s="94">
        <v>234.92644999999999</v>
      </c>
      <c r="G205" s="124">
        <f t="shared" si="9"/>
        <v>234.92645000000002</v>
      </c>
      <c r="I205" s="15"/>
      <c r="L205" s="5"/>
    </row>
    <row r="206" spans="2:12" ht="14.25" customHeight="1">
      <c r="B206" s="21"/>
      <c r="C206" s="95">
        <v>1081616090</v>
      </c>
      <c r="D206" s="96" t="s">
        <v>273</v>
      </c>
      <c r="E206" s="96">
        <v>1</v>
      </c>
      <c r="F206" s="94">
        <v>234.92644999999999</v>
      </c>
      <c r="G206" s="124">
        <f t="shared" si="9"/>
        <v>234.92645000000002</v>
      </c>
      <c r="I206" s="15"/>
      <c r="L206" s="5"/>
    </row>
    <row r="207" spans="2:12" ht="14.25" customHeight="1">
      <c r="B207" s="21"/>
      <c r="C207" s="95">
        <v>10816160110</v>
      </c>
      <c r="D207" s="96" t="s">
        <v>214</v>
      </c>
      <c r="E207" s="96">
        <v>1</v>
      </c>
      <c r="F207" s="94">
        <v>234.92644999999999</v>
      </c>
      <c r="G207" s="124">
        <f t="shared" si="9"/>
        <v>234.92645000000002</v>
      </c>
      <c r="I207" s="15"/>
      <c r="L207" s="5"/>
    </row>
    <row r="208" spans="2:12" ht="14.25" customHeight="1" thickBot="1">
      <c r="B208" s="23"/>
      <c r="C208" s="110"/>
      <c r="D208" s="111"/>
      <c r="E208" s="111"/>
      <c r="F208" s="639"/>
      <c r="G208" s="866"/>
      <c r="I208" s="15"/>
      <c r="L208" s="5"/>
    </row>
    <row r="209" spans="2:12" ht="14.25" customHeight="1" thickBot="1">
      <c r="C209" s="27"/>
      <c r="D209" s="107"/>
      <c r="E209" s="107"/>
      <c r="F209" s="108"/>
      <c r="G209" s="109"/>
      <c r="I209" s="15"/>
      <c r="L209" s="5"/>
    </row>
    <row r="210" spans="2:12" ht="14.25" customHeight="1">
      <c r="B210" s="18"/>
      <c r="C210" s="99"/>
      <c r="D210" s="100"/>
      <c r="E210" s="100"/>
      <c r="F210" s="101"/>
      <c r="G210" s="102"/>
      <c r="I210" s="15"/>
      <c r="L210" s="5"/>
    </row>
    <row r="211" spans="2:12" ht="14.25" customHeight="1">
      <c r="B211" s="50"/>
      <c r="C211" s="128">
        <v>108163220</v>
      </c>
      <c r="D211" s="129" t="s">
        <v>96</v>
      </c>
      <c r="E211" s="129">
        <v>16</v>
      </c>
      <c r="F211" s="130" t="s">
        <v>1438</v>
      </c>
      <c r="G211" s="131" t="str">
        <f>F211</f>
        <v>on request</v>
      </c>
      <c r="I211" s="15"/>
    </row>
    <row r="212" spans="2:12" ht="14.25" customHeight="1">
      <c r="B212" s="2" t="s">
        <v>1445</v>
      </c>
      <c r="C212" s="126">
        <v>108163225</v>
      </c>
      <c r="D212" s="127" t="s">
        <v>97</v>
      </c>
      <c r="E212" s="127">
        <v>16</v>
      </c>
      <c r="F212" s="132" t="s">
        <v>1438</v>
      </c>
      <c r="G212" s="133" t="str">
        <f>F212</f>
        <v>on request</v>
      </c>
      <c r="I212" s="15"/>
      <c r="L212" s="5"/>
    </row>
    <row r="213" spans="2:12" ht="14.25" customHeight="1">
      <c r="B213" s="56" t="s">
        <v>2463</v>
      </c>
      <c r="C213" s="126">
        <v>108164020</v>
      </c>
      <c r="D213" s="127" t="s">
        <v>158</v>
      </c>
      <c r="E213" s="127">
        <v>16</v>
      </c>
      <c r="F213" s="132" t="s">
        <v>1438</v>
      </c>
      <c r="G213" s="133" t="str">
        <f>F213</f>
        <v>on request</v>
      </c>
      <c r="I213" s="15"/>
      <c r="L213" s="5"/>
    </row>
    <row r="214" spans="2:12" ht="14.25" customHeight="1">
      <c r="B214" s="1"/>
      <c r="C214" s="126">
        <v>108164025</v>
      </c>
      <c r="D214" s="127" t="s">
        <v>98</v>
      </c>
      <c r="E214" s="127">
        <v>16</v>
      </c>
      <c r="F214" s="132" t="s">
        <v>1438</v>
      </c>
      <c r="G214" s="133" t="str">
        <f>F214</f>
        <v>on request</v>
      </c>
      <c r="I214" s="15"/>
      <c r="L214" s="5"/>
    </row>
    <row r="215" spans="2:12" ht="14.25" customHeight="1">
      <c r="B215" s="19"/>
      <c r="C215" s="126">
        <v>108164032</v>
      </c>
      <c r="D215" s="127" t="s">
        <v>99</v>
      </c>
      <c r="E215" s="127">
        <v>10</v>
      </c>
      <c r="F215" s="132" t="s">
        <v>1438</v>
      </c>
      <c r="G215" s="133" t="str">
        <f>F215</f>
        <v>on request</v>
      </c>
      <c r="I215" s="15"/>
      <c r="L215" s="5"/>
    </row>
    <row r="216" spans="2:12" ht="14.25" customHeight="1">
      <c r="B216" s="19"/>
      <c r="C216" s="126">
        <v>108165025</v>
      </c>
      <c r="D216" s="127" t="s">
        <v>159</v>
      </c>
      <c r="E216" s="127">
        <v>6</v>
      </c>
      <c r="F216" s="132" t="s">
        <v>1438</v>
      </c>
      <c r="G216" s="133" t="str">
        <f t="shared" ref="G216:G223" si="10">F216</f>
        <v>on request</v>
      </c>
      <c r="I216" s="15"/>
      <c r="L216" s="5"/>
    </row>
    <row r="217" spans="2:12" ht="14.25" customHeight="1">
      <c r="B217" s="19"/>
      <c r="C217" s="126">
        <v>108165032</v>
      </c>
      <c r="D217" s="127" t="s">
        <v>100</v>
      </c>
      <c r="E217" s="127">
        <v>6</v>
      </c>
      <c r="F217" s="132" t="s">
        <v>1438</v>
      </c>
      <c r="G217" s="133" t="str">
        <f t="shared" si="10"/>
        <v>on request</v>
      </c>
      <c r="I217" s="15"/>
      <c r="L217" s="5"/>
    </row>
    <row r="218" spans="2:12" ht="14.25" customHeight="1">
      <c r="B218" s="19"/>
      <c r="C218" s="126">
        <v>108165040</v>
      </c>
      <c r="D218" s="127" t="s">
        <v>101</v>
      </c>
      <c r="E218" s="127">
        <v>6</v>
      </c>
      <c r="F218" s="132" t="s">
        <v>1438</v>
      </c>
      <c r="G218" s="133" t="str">
        <f t="shared" si="10"/>
        <v>on request</v>
      </c>
      <c r="I218" s="15"/>
      <c r="L218" s="5"/>
    </row>
    <row r="219" spans="2:12" ht="14.25" customHeight="1">
      <c r="B219" s="19"/>
      <c r="C219" s="126">
        <v>108166332</v>
      </c>
      <c r="D219" s="127" t="s">
        <v>270</v>
      </c>
      <c r="E219" s="127">
        <v>8</v>
      </c>
      <c r="F219" s="132" t="s">
        <v>1438</v>
      </c>
      <c r="G219" s="133" t="str">
        <f t="shared" si="10"/>
        <v>on request</v>
      </c>
      <c r="I219" s="15"/>
      <c r="L219" s="5"/>
    </row>
    <row r="220" spans="2:12" ht="14.25" customHeight="1">
      <c r="B220" s="19"/>
      <c r="C220" s="126">
        <v>108166340</v>
      </c>
      <c r="D220" s="127" t="s">
        <v>102</v>
      </c>
      <c r="E220" s="127">
        <v>8</v>
      </c>
      <c r="F220" s="132" t="s">
        <v>1438</v>
      </c>
      <c r="G220" s="133" t="str">
        <f t="shared" si="10"/>
        <v>on request</v>
      </c>
      <c r="I220" s="15"/>
      <c r="L220" s="5"/>
    </row>
    <row r="221" spans="2:12" ht="14.25" customHeight="1">
      <c r="B221" s="19"/>
      <c r="C221" s="126">
        <v>108166350</v>
      </c>
      <c r="D221" s="127" t="s">
        <v>103</v>
      </c>
      <c r="E221" s="127">
        <v>8</v>
      </c>
      <c r="F221" s="132" t="s">
        <v>1438</v>
      </c>
      <c r="G221" s="133" t="str">
        <f t="shared" si="10"/>
        <v>on request</v>
      </c>
      <c r="I221" s="15"/>
      <c r="L221" s="5"/>
    </row>
    <row r="222" spans="2:12" ht="14.25" customHeight="1">
      <c r="B222" s="19"/>
      <c r="C222" s="126">
        <v>108167563</v>
      </c>
      <c r="D222" s="127" t="s">
        <v>104</v>
      </c>
      <c r="E222" s="127">
        <v>8</v>
      </c>
      <c r="F222" s="132" t="s">
        <v>1438</v>
      </c>
      <c r="G222" s="133" t="str">
        <f t="shared" si="10"/>
        <v>on request</v>
      </c>
      <c r="I222" s="15"/>
      <c r="L222" s="5"/>
    </row>
    <row r="223" spans="2:12" ht="14.25" customHeight="1">
      <c r="B223" s="19"/>
      <c r="C223" s="126">
        <v>108169050</v>
      </c>
      <c r="D223" s="127" t="s">
        <v>163</v>
      </c>
      <c r="E223" s="127">
        <v>8</v>
      </c>
      <c r="F223" s="132" t="s">
        <v>1438</v>
      </c>
      <c r="G223" s="133" t="str">
        <f t="shared" si="10"/>
        <v>on request</v>
      </c>
      <c r="I223" s="15"/>
      <c r="L223" s="5"/>
    </row>
    <row r="224" spans="2:12" ht="14.25" customHeight="1">
      <c r="B224" s="19"/>
      <c r="C224" s="126">
        <v>108169075</v>
      </c>
      <c r="D224" s="127" t="s">
        <v>161</v>
      </c>
      <c r="E224" s="127">
        <v>6</v>
      </c>
      <c r="F224" s="132" t="s">
        <v>1438</v>
      </c>
      <c r="G224" s="133" t="str">
        <f>F224</f>
        <v>on request</v>
      </c>
      <c r="I224" s="15"/>
      <c r="L224" s="5"/>
    </row>
    <row r="225" spans="2:12" ht="14.25" customHeight="1">
      <c r="B225" s="19"/>
      <c r="C225" s="126">
        <v>1081612590</v>
      </c>
      <c r="D225" s="127" t="s">
        <v>271</v>
      </c>
      <c r="E225" s="127">
        <v>1</v>
      </c>
      <c r="F225" s="132" t="s">
        <v>1438</v>
      </c>
      <c r="G225" s="131" t="str">
        <f t="shared" ref="G225:G226" si="11">F225</f>
        <v>on request</v>
      </c>
      <c r="I225" s="15"/>
      <c r="L225" s="5"/>
    </row>
    <row r="226" spans="2:12" ht="14.25" customHeight="1">
      <c r="B226" s="19"/>
      <c r="C226" s="126">
        <v>10816125110</v>
      </c>
      <c r="D226" s="127" t="s">
        <v>272</v>
      </c>
      <c r="E226" s="127">
        <v>1</v>
      </c>
      <c r="F226" s="132" t="s">
        <v>1438</v>
      </c>
      <c r="G226" s="131" t="str">
        <f t="shared" si="11"/>
        <v>on request</v>
      </c>
      <c r="I226" s="15"/>
      <c r="L226" s="5"/>
    </row>
    <row r="227" spans="2:12" ht="14.25" customHeight="1">
      <c r="B227" s="19"/>
      <c r="C227" s="126">
        <v>10816160125</v>
      </c>
      <c r="D227" s="127" t="s">
        <v>274</v>
      </c>
      <c r="E227" s="127">
        <v>1</v>
      </c>
      <c r="F227" s="132" t="s">
        <v>1438</v>
      </c>
      <c r="G227" s="133" t="str">
        <f>F227</f>
        <v>on request</v>
      </c>
      <c r="I227" s="15"/>
      <c r="L227" s="5"/>
    </row>
    <row r="228" spans="2:12" ht="14.25" customHeight="1" thickBot="1">
      <c r="B228" s="49"/>
      <c r="C228" s="110"/>
      <c r="D228" s="111"/>
      <c r="E228" s="111"/>
      <c r="F228" s="112"/>
      <c r="G228" s="113"/>
      <c r="I228" s="15"/>
      <c r="L228" s="5"/>
    </row>
    <row r="229" spans="2:12" ht="14.25" customHeight="1">
      <c r="B229" s="605"/>
      <c r="C229" s="146"/>
      <c r="D229" s="30"/>
      <c r="E229" s="30"/>
      <c r="F229" s="31"/>
      <c r="G229" s="464"/>
      <c r="I229" s="15"/>
      <c r="L229" s="5"/>
    </row>
    <row r="230" spans="2:12" ht="14.25" customHeight="1">
      <c r="B230" s="178" t="s">
        <v>1446</v>
      </c>
      <c r="C230" s="176"/>
      <c r="D230" s="176"/>
      <c r="E230" s="176"/>
      <c r="F230" s="176"/>
      <c r="G230" s="623">
        <f>'DISCOUNT CARD'!J9</f>
        <v>0</v>
      </c>
      <c r="I230" s="15"/>
    </row>
    <row r="231" spans="2:12" ht="14.25" customHeight="1" thickBot="1">
      <c r="B231" s="26"/>
      <c r="C231" s="6"/>
      <c r="D231" s="7"/>
      <c r="E231" s="7"/>
      <c r="F231" s="5"/>
      <c r="G231" s="13"/>
      <c r="I231" s="15"/>
    </row>
    <row r="232" spans="2:12" ht="14.25" customHeight="1">
      <c r="B232" s="18"/>
      <c r="C232" s="969"/>
      <c r="D232" s="969"/>
      <c r="E232" s="969"/>
      <c r="F232" s="969"/>
      <c r="G232" s="970"/>
      <c r="I232" s="15"/>
    </row>
    <row r="233" spans="2:12" ht="14.25" customHeight="1">
      <c r="B233" s="2" t="s">
        <v>1450</v>
      </c>
      <c r="C233" s="971"/>
      <c r="D233" s="971"/>
      <c r="E233" s="971"/>
      <c r="F233" s="971"/>
      <c r="G233" s="972"/>
      <c r="I233" s="15"/>
    </row>
    <row r="234" spans="2:12" ht="14.25" customHeight="1">
      <c r="B234" s="2" t="s">
        <v>1448</v>
      </c>
      <c r="C234" s="971"/>
      <c r="D234" s="971"/>
      <c r="E234" s="971"/>
      <c r="F234" s="971"/>
      <c r="G234" s="972"/>
      <c r="I234" s="15"/>
    </row>
    <row r="235" spans="2:12" ht="14.25" customHeight="1">
      <c r="B235" s="50"/>
      <c r="C235" s="971"/>
      <c r="D235" s="971"/>
      <c r="E235" s="971"/>
      <c r="F235" s="971"/>
      <c r="G235" s="972"/>
      <c r="I235" s="15"/>
    </row>
    <row r="236" spans="2:12" ht="14.25" customHeight="1">
      <c r="B236" s="50"/>
      <c r="C236" s="103">
        <v>109164020</v>
      </c>
      <c r="D236" s="104" t="s">
        <v>158</v>
      </c>
      <c r="E236" s="104">
        <v>1</v>
      </c>
      <c r="F236" s="123">
        <v>73.666142838747035</v>
      </c>
      <c r="G236" s="124">
        <f>F236*(100-$G$230)/100</f>
        <v>73.666142838747035</v>
      </c>
      <c r="I236" s="15"/>
      <c r="L236" s="5"/>
    </row>
    <row r="237" spans="2:12" ht="14.25" customHeight="1">
      <c r="B237" s="50"/>
      <c r="C237" s="95">
        <v>109164025</v>
      </c>
      <c r="D237" s="96" t="s">
        <v>98</v>
      </c>
      <c r="E237" s="96">
        <v>1</v>
      </c>
      <c r="F237" s="94">
        <v>73.666142838747035</v>
      </c>
      <c r="G237" s="125">
        <f>F237*(100-$G$230)/100</f>
        <v>73.666142838747035</v>
      </c>
      <c r="I237" s="15"/>
      <c r="L237" s="5"/>
    </row>
    <row r="238" spans="2:12" ht="14.25" customHeight="1">
      <c r="B238" s="50"/>
      <c r="C238" s="95">
        <v>109164032</v>
      </c>
      <c r="D238" s="96" t="s">
        <v>99</v>
      </c>
      <c r="E238" s="96">
        <v>1</v>
      </c>
      <c r="F238" s="94">
        <v>73.666142838747035</v>
      </c>
      <c r="G238" s="125">
        <f>F238*(100-$G$230)/100</f>
        <v>73.666142838747035</v>
      </c>
      <c r="I238" s="15"/>
      <c r="L238" s="5"/>
    </row>
    <row r="239" spans="2:12" ht="14.25" customHeight="1">
      <c r="B239" s="50"/>
      <c r="C239" s="973"/>
      <c r="D239" s="973"/>
      <c r="E239" s="973"/>
      <c r="F239" s="973"/>
      <c r="G239" s="974"/>
      <c r="I239" s="15"/>
    </row>
    <row r="240" spans="2:12" ht="14.25" customHeight="1">
      <c r="B240" s="50"/>
      <c r="C240" s="973"/>
      <c r="D240" s="973"/>
      <c r="E240" s="973"/>
      <c r="F240" s="973"/>
      <c r="G240" s="974"/>
      <c r="I240" s="15"/>
    </row>
    <row r="241" spans="2:12" ht="14.25" customHeight="1">
      <c r="B241" s="50"/>
      <c r="C241" s="973"/>
      <c r="D241" s="973"/>
      <c r="E241" s="973"/>
      <c r="F241" s="973"/>
      <c r="G241" s="974"/>
      <c r="I241" s="15"/>
    </row>
    <row r="242" spans="2:12" ht="14.25" customHeight="1">
      <c r="B242" s="50"/>
      <c r="C242" s="973"/>
      <c r="D242" s="973"/>
      <c r="E242" s="973"/>
      <c r="F242" s="973"/>
      <c r="G242" s="974"/>
      <c r="I242" s="15"/>
    </row>
    <row r="243" spans="2:12" ht="14.25" customHeight="1">
      <c r="B243" s="50"/>
      <c r="C243" s="973"/>
      <c r="D243" s="973"/>
      <c r="E243" s="973"/>
      <c r="F243" s="973"/>
      <c r="G243" s="974"/>
      <c r="I243" s="15"/>
    </row>
    <row r="244" spans="2:12" ht="14.25" customHeight="1">
      <c r="B244" s="50"/>
      <c r="C244" s="973"/>
      <c r="D244" s="973"/>
      <c r="E244" s="973"/>
      <c r="F244" s="973"/>
      <c r="G244" s="974"/>
      <c r="I244" s="15"/>
    </row>
    <row r="245" spans="2:12" ht="14.25" customHeight="1">
      <c r="B245" s="50"/>
      <c r="C245" s="103">
        <v>1091611020</v>
      </c>
      <c r="D245" s="104" t="s">
        <v>280</v>
      </c>
      <c r="E245" s="104">
        <v>1</v>
      </c>
      <c r="F245" s="123">
        <v>83.489198486731482</v>
      </c>
      <c r="G245" s="124">
        <f t="shared" ref="G245:G250" si="12">F245*(100-$G$230)/100</f>
        <v>83.489198486731482</v>
      </c>
      <c r="I245" s="15"/>
      <c r="L245" s="5"/>
    </row>
    <row r="246" spans="2:12" ht="14.25" customHeight="1">
      <c r="B246" s="50"/>
      <c r="C246" s="95">
        <v>1091611025</v>
      </c>
      <c r="D246" s="96" t="s">
        <v>308</v>
      </c>
      <c r="E246" s="96">
        <v>1</v>
      </c>
      <c r="F246" s="94">
        <v>83.489198486731482</v>
      </c>
      <c r="G246" s="125">
        <f t="shared" si="12"/>
        <v>83.489198486731482</v>
      </c>
      <c r="I246" s="15"/>
      <c r="L246" s="5"/>
    </row>
    <row r="247" spans="2:12" ht="14.25" customHeight="1">
      <c r="B247" s="50"/>
      <c r="C247" s="95">
        <v>1091611032</v>
      </c>
      <c r="D247" s="96" t="s">
        <v>281</v>
      </c>
      <c r="E247" s="96">
        <v>1</v>
      </c>
      <c r="F247" s="94">
        <v>83.489198486731482</v>
      </c>
      <c r="G247" s="125">
        <f t="shared" si="12"/>
        <v>83.489198486731482</v>
      </c>
      <c r="I247" s="15"/>
      <c r="L247" s="5"/>
    </row>
    <row r="248" spans="2:12" ht="14.25" customHeight="1">
      <c r="B248" s="50"/>
      <c r="C248" s="103">
        <v>1091611040</v>
      </c>
      <c r="D248" s="104" t="s">
        <v>309</v>
      </c>
      <c r="E248" s="104">
        <v>1</v>
      </c>
      <c r="F248" s="123">
        <v>83.489198486731482</v>
      </c>
      <c r="G248" s="124">
        <f t="shared" si="12"/>
        <v>83.489198486731482</v>
      </c>
      <c r="I248" s="15"/>
      <c r="L248" s="5"/>
    </row>
    <row r="249" spans="2:12" ht="14.25" customHeight="1">
      <c r="B249" s="50"/>
      <c r="C249" s="95">
        <v>1091611050</v>
      </c>
      <c r="D249" s="96" t="s">
        <v>164</v>
      </c>
      <c r="E249" s="96">
        <v>1</v>
      </c>
      <c r="F249" s="94">
        <v>83.489198486731482</v>
      </c>
      <c r="G249" s="125">
        <f t="shared" si="12"/>
        <v>83.489198486731482</v>
      </c>
      <c r="I249" s="15"/>
      <c r="L249" s="5"/>
    </row>
    <row r="250" spans="2:12" ht="14.25" customHeight="1">
      <c r="B250" s="50"/>
      <c r="C250" s="95">
        <v>1091611063</v>
      </c>
      <c r="D250" s="96" t="s">
        <v>165</v>
      </c>
      <c r="E250" s="96">
        <v>1</v>
      </c>
      <c r="F250" s="94">
        <v>83.489198486731482</v>
      </c>
      <c r="G250" s="125">
        <f t="shared" si="12"/>
        <v>83.489198486731482</v>
      </c>
      <c r="I250" s="15"/>
      <c r="L250" s="5"/>
    </row>
    <row r="251" spans="2:12" ht="14.25" customHeight="1">
      <c r="B251" s="50"/>
      <c r="C251" s="973"/>
      <c r="D251" s="973"/>
      <c r="E251" s="973"/>
      <c r="F251" s="973"/>
      <c r="G251" s="974"/>
      <c r="I251" s="15"/>
    </row>
    <row r="252" spans="2:12" ht="14.25" customHeight="1" thickBot="1">
      <c r="B252" s="52"/>
      <c r="C252" s="975"/>
      <c r="D252" s="975"/>
      <c r="E252" s="975"/>
      <c r="F252" s="975"/>
      <c r="G252" s="976"/>
      <c r="I252" s="15"/>
    </row>
    <row r="253" spans="2:12" ht="14.25" customHeight="1" thickBot="1">
      <c r="B253" s="26"/>
      <c r="C253" s="27"/>
      <c r="D253" s="107"/>
      <c r="E253" s="107"/>
      <c r="F253" s="108"/>
      <c r="G253" s="109"/>
      <c r="I253" s="15"/>
    </row>
    <row r="254" spans="2:12" ht="14.25" customHeight="1">
      <c r="B254" s="53"/>
      <c r="C254" s="99"/>
      <c r="D254" s="100"/>
      <c r="E254" s="100"/>
      <c r="F254" s="101"/>
      <c r="G254" s="153"/>
      <c r="I254" s="15"/>
    </row>
    <row r="255" spans="2:12" ht="14.25" customHeight="1">
      <c r="B255" s="19"/>
      <c r="C255" s="146"/>
      <c r="D255" s="30"/>
      <c r="E255" s="30"/>
      <c r="F255" s="31"/>
      <c r="G255" s="156"/>
      <c r="I255" s="15"/>
    </row>
    <row r="256" spans="2:12" ht="14.25" customHeight="1">
      <c r="B256" s="50"/>
      <c r="C256" s="103">
        <v>109164020</v>
      </c>
      <c r="D256" s="104" t="s">
        <v>158</v>
      </c>
      <c r="E256" s="104">
        <v>1</v>
      </c>
      <c r="F256" s="123">
        <v>73.666142838747035</v>
      </c>
      <c r="G256" s="124">
        <f>F256*(100-$G$230)/100</f>
        <v>73.666142838747035</v>
      </c>
      <c r="I256" s="15"/>
      <c r="L256" s="5"/>
    </row>
    <row r="257" spans="2:12" ht="14.25" customHeight="1">
      <c r="B257" s="2" t="s">
        <v>1450</v>
      </c>
      <c r="C257" s="95">
        <v>109164025</v>
      </c>
      <c r="D257" s="96" t="s">
        <v>98</v>
      </c>
      <c r="E257" s="96">
        <v>1</v>
      </c>
      <c r="F257" s="94">
        <v>73.666142838747035</v>
      </c>
      <c r="G257" s="125">
        <f>F257*(100-$G$230)/100</f>
        <v>73.666142838747035</v>
      </c>
      <c r="I257" s="15"/>
      <c r="L257" s="5"/>
    </row>
    <row r="258" spans="2:12" ht="14.25" customHeight="1">
      <c r="B258" s="2"/>
      <c r="C258" s="95">
        <v>109164032</v>
      </c>
      <c r="D258" s="96" t="s">
        <v>99</v>
      </c>
      <c r="E258" s="96">
        <v>1</v>
      </c>
      <c r="F258" s="94">
        <v>73.666142838747035</v>
      </c>
      <c r="G258" s="125">
        <f>F258*(100-$G$230)/100</f>
        <v>73.666142838747035</v>
      </c>
      <c r="I258" s="15"/>
      <c r="L258" s="5"/>
    </row>
    <row r="259" spans="2:12" ht="14.25" customHeight="1">
      <c r="B259" s="2"/>
      <c r="C259" s="95">
        <v>10916520</v>
      </c>
      <c r="D259" s="96" t="s">
        <v>160</v>
      </c>
      <c r="E259" s="96">
        <v>1</v>
      </c>
      <c r="F259" s="94">
        <v>73.666142838747035</v>
      </c>
      <c r="G259" s="125">
        <f t="shared" ref="G259:G314" si="13">F259*(100-$G$230)/100</f>
        <v>73.666142838747035</v>
      </c>
      <c r="I259" s="15"/>
      <c r="L259" s="5"/>
    </row>
    <row r="260" spans="2:12" ht="14.25" customHeight="1">
      <c r="B260" s="19"/>
      <c r="C260" s="95">
        <v>10916525</v>
      </c>
      <c r="D260" s="96" t="s">
        <v>159</v>
      </c>
      <c r="E260" s="96">
        <v>1</v>
      </c>
      <c r="F260" s="94">
        <v>73.666142838747035</v>
      </c>
      <c r="G260" s="125">
        <f t="shared" si="13"/>
        <v>73.666142838747035</v>
      </c>
      <c r="I260" s="15"/>
      <c r="L260" s="5"/>
    </row>
    <row r="261" spans="2:12" ht="14.25" customHeight="1">
      <c r="B261" s="19"/>
      <c r="C261" s="95">
        <v>10916532</v>
      </c>
      <c r="D261" s="96" t="s">
        <v>100</v>
      </c>
      <c r="E261" s="96">
        <v>1</v>
      </c>
      <c r="F261" s="94">
        <v>73.666142838747035</v>
      </c>
      <c r="G261" s="125">
        <f t="shared" si="13"/>
        <v>73.666142838747035</v>
      </c>
      <c r="I261" s="15"/>
      <c r="L261" s="5"/>
    </row>
    <row r="262" spans="2:12" ht="14.25" customHeight="1">
      <c r="B262" s="19"/>
      <c r="C262" s="95">
        <v>10916620</v>
      </c>
      <c r="D262" s="96" t="s">
        <v>275</v>
      </c>
      <c r="E262" s="96">
        <v>1</v>
      </c>
      <c r="F262" s="94">
        <v>75.590106841524687</v>
      </c>
      <c r="G262" s="125">
        <f t="shared" si="13"/>
        <v>75.590106841524687</v>
      </c>
      <c r="I262" s="15"/>
      <c r="L262" s="5"/>
    </row>
    <row r="263" spans="2:12" ht="14.25" customHeight="1">
      <c r="B263" s="19"/>
      <c r="C263" s="95">
        <v>10916625</v>
      </c>
      <c r="D263" s="96" t="s">
        <v>303</v>
      </c>
      <c r="E263" s="96">
        <v>1</v>
      </c>
      <c r="F263" s="94">
        <v>75.590106841524687</v>
      </c>
      <c r="G263" s="125">
        <f t="shared" si="13"/>
        <v>75.590106841524687</v>
      </c>
      <c r="I263" s="15"/>
      <c r="L263" s="5"/>
    </row>
    <row r="264" spans="2:12" ht="14.25" customHeight="1">
      <c r="B264" s="19"/>
      <c r="C264" s="95">
        <v>10916632</v>
      </c>
      <c r="D264" s="96" t="s">
        <v>270</v>
      </c>
      <c r="E264" s="96">
        <v>1</v>
      </c>
      <c r="F264" s="94">
        <v>75.590106841524687</v>
      </c>
      <c r="G264" s="125">
        <f t="shared" si="13"/>
        <v>75.590106841524687</v>
      </c>
      <c r="I264" s="15"/>
      <c r="L264" s="5"/>
    </row>
    <row r="265" spans="2:12" ht="14.25" customHeight="1">
      <c r="B265" s="19"/>
      <c r="C265" s="95">
        <v>10916640</v>
      </c>
      <c r="D265" s="96" t="s">
        <v>102</v>
      </c>
      <c r="E265" s="96">
        <v>1</v>
      </c>
      <c r="F265" s="94">
        <v>75.590106841524687</v>
      </c>
      <c r="G265" s="125">
        <f t="shared" si="13"/>
        <v>75.590106841524687</v>
      </c>
      <c r="I265" s="15"/>
      <c r="L265" s="5"/>
    </row>
    <row r="266" spans="2:12" ht="14.25" customHeight="1">
      <c r="B266" s="19"/>
      <c r="C266" s="95">
        <v>10916650</v>
      </c>
      <c r="D266" s="96" t="s">
        <v>103</v>
      </c>
      <c r="E266" s="96">
        <v>1</v>
      </c>
      <c r="F266" s="94">
        <v>75.590106841524687</v>
      </c>
      <c r="G266" s="125">
        <f t="shared" si="13"/>
        <v>75.590106841524687</v>
      </c>
      <c r="I266" s="15"/>
      <c r="L266" s="5"/>
    </row>
    <row r="267" spans="2:12" ht="14.25" customHeight="1">
      <c r="B267" s="19"/>
      <c r="C267" s="95">
        <v>10916663</v>
      </c>
      <c r="D267" s="96" t="s">
        <v>84</v>
      </c>
      <c r="E267" s="96">
        <v>1</v>
      </c>
      <c r="F267" s="94">
        <v>75.590106841524687</v>
      </c>
      <c r="G267" s="125">
        <f t="shared" si="13"/>
        <v>75.590106841524687</v>
      </c>
      <c r="I267" s="15"/>
      <c r="L267" s="5"/>
    </row>
    <row r="268" spans="2:12" ht="14.25" customHeight="1">
      <c r="B268" s="19"/>
      <c r="C268" s="95">
        <v>10916720</v>
      </c>
      <c r="D268" s="96" t="s">
        <v>276</v>
      </c>
      <c r="E268" s="96">
        <v>1</v>
      </c>
      <c r="F268" s="94">
        <v>78.936720282975912</v>
      </c>
      <c r="G268" s="125">
        <f>F268*(100-$G$230)/100</f>
        <v>78.936720282975912</v>
      </c>
      <c r="I268" s="15"/>
      <c r="L268" s="5"/>
    </row>
    <row r="269" spans="2:12" ht="14.25" customHeight="1">
      <c r="B269" s="19"/>
      <c r="C269" s="95">
        <v>10916725</v>
      </c>
      <c r="D269" s="96" t="s">
        <v>304</v>
      </c>
      <c r="E269" s="96">
        <v>1</v>
      </c>
      <c r="F269" s="94">
        <v>78.936720282975912</v>
      </c>
      <c r="G269" s="125">
        <f t="shared" si="13"/>
        <v>78.936720282975912</v>
      </c>
      <c r="I269" s="15"/>
      <c r="L269" s="5"/>
    </row>
    <row r="270" spans="2:12" ht="14.25" customHeight="1">
      <c r="B270" s="19"/>
      <c r="C270" s="95">
        <v>10916732</v>
      </c>
      <c r="D270" s="96" t="s">
        <v>277</v>
      </c>
      <c r="E270" s="96">
        <v>1</v>
      </c>
      <c r="F270" s="94">
        <v>78.936720282975912</v>
      </c>
      <c r="G270" s="125">
        <f t="shared" si="13"/>
        <v>78.936720282975912</v>
      </c>
      <c r="I270" s="15"/>
      <c r="L270" s="5"/>
    </row>
    <row r="271" spans="2:12" ht="14.25" customHeight="1">
      <c r="B271" s="19"/>
      <c r="C271" s="95">
        <v>10916740</v>
      </c>
      <c r="D271" s="96" t="s">
        <v>305</v>
      </c>
      <c r="E271" s="96">
        <v>1</v>
      </c>
      <c r="F271" s="94">
        <v>78.936720282975912</v>
      </c>
      <c r="G271" s="125">
        <f t="shared" si="13"/>
        <v>78.936720282975912</v>
      </c>
      <c r="I271" s="15"/>
      <c r="L271" s="5"/>
    </row>
    <row r="272" spans="2:12" ht="14.25" customHeight="1">
      <c r="B272" s="19"/>
      <c r="C272" s="95">
        <v>10916750</v>
      </c>
      <c r="D272" s="96" t="s">
        <v>169</v>
      </c>
      <c r="E272" s="96">
        <v>1</v>
      </c>
      <c r="F272" s="94">
        <v>78.936720282975912</v>
      </c>
      <c r="G272" s="125">
        <f t="shared" si="13"/>
        <v>78.936720282975912</v>
      </c>
      <c r="I272" s="15"/>
      <c r="L272" s="5"/>
    </row>
    <row r="273" spans="2:12" ht="14.25" customHeight="1">
      <c r="B273" s="19"/>
      <c r="C273" s="95">
        <v>10916763</v>
      </c>
      <c r="D273" s="96" t="s">
        <v>104</v>
      </c>
      <c r="E273" s="96">
        <v>1</v>
      </c>
      <c r="F273" s="94">
        <v>78.936720282975912</v>
      </c>
      <c r="G273" s="125">
        <f t="shared" si="13"/>
        <v>78.936720282975912</v>
      </c>
      <c r="I273" s="15"/>
      <c r="L273" s="5"/>
    </row>
    <row r="274" spans="2:12" ht="14.25" customHeight="1">
      <c r="B274" s="19"/>
      <c r="C274" s="95">
        <v>10916920</v>
      </c>
      <c r="D274" s="96" t="s">
        <v>278</v>
      </c>
      <c r="E274" s="96">
        <v>1</v>
      </c>
      <c r="F274" s="94">
        <v>79.641270481176235</v>
      </c>
      <c r="G274" s="125">
        <f t="shared" si="13"/>
        <v>79.641270481176235</v>
      </c>
      <c r="I274" s="15"/>
      <c r="L274" s="5"/>
    </row>
    <row r="275" spans="2:12" ht="14.25" customHeight="1">
      <c r="B275" s="19"/>
      <c r="C275" s="95">
        <v>10916925</v>
      </c>
      <c r="D275" s="96" t="s">
        <v>306</v>
      </c>
      <c r="E275" s="96">
        <v>1</v>
      </c>
      <c r="F275" s="94">
        <v>79.641270481176235</v>
      </c>
      <c r="G275" s="125">
        <f t="shared" si="13"/>
        <v>79.641270481176235</v>
      </c>
      <c r="I275" s="15"/>
      <c r="L275" s="5"/>
    </row>
    <row r="276" spans="2:12" ht="14.25" customHeight="1">
      <c r="B276" s="19"/>
      <c r="C276" s="95">
        <v>10916932</v>
      </c>
      <c r="D276" s="96" t="s">
        <v>279</v>
      </c>
      <c r="E276" s="96">
        <v>1</v>
      </c>
      <c r="F276" s="94">
        <v>79.641270481176235</v>
      </c>
      <c r="G276" s="125">
        <f t="shared" si="13"/>
        <v>79.641270481176235</v>
      </c>
      <c r="I276" s="15"/>
      <c r="L276" s="5"/>
    </row>
    <row r="277" spans="2:12" ht="14.25" customHeight="1">
      <c r="B277" s="19"/>
      <c r="C277" s="95">
        <v>10916940</v>
      </c>
      <c r="D277" s="96" t="s">
        <v>307</v>
      </c>
      <c r="E277" s="96">
        <v>1</v>
      </c>
      <c r="F277" s="94">
        <v>79.641270481176235</v>
      </c>
      <c r="G277" s="125">
        <f t="shared" si="13"/>
        <v>79.641270481176235</v>
      </c>
      <c r="I277" s="15"/>
      <c r="L277" s="5"/>
    </row>
    <row r="278" spans="2:12" ht="14.25" customHeight="1">
      <c r="B278" s="19"/>
      <c r="C278" s="95">
        <v>10916950</v>
      </c>
      <c r="D278" s="96" t="s">
        <v>163</v>
      </c>
      <c r="E278" s="96">
        <v>1</v>
      </c>
      <c r="F278" s="94">
        <v>79.641270481176235</v>
      </c>
      <c r="G278" s="125">
        <f t="shared" si="13"/>
        <v>79.641270481176235</v>
      </c>
      <c r="I278" s="15"/>
      <c r="L278" s="5"/>
    </row>
    <row r="279" spans="2:12" ht="14.25" customHeight="1">
      <c r="B279" s="19"/>
      <c r="C279" s="95">
        <v>10916963</v>
      </c>
      <c r="D279" s="96" t="s">
        <v>162</v>
      </c>
      <c r="E279" s="96">
        <v>1</v>
      </c>
      <c r="F279" s="94">
        <v>79.641270481176235</v>
      </c>
      <c r="G279" s="125">
        <f t="shared" si="13"/>
        <v>79.641270481176235</v>
      </c>
      <c r="I279" s="15"/>
      <c r="L279" s="5"/>
    </row>
    <row r="280" spans="2:12" ht="14.25" customHeight="1">
      <c r="B280" s="19"/>
      <c r="C280" s="95">
        <v>10916121</v>
      </c>
      <c r="D280" s="96" t="s">
        <v>282</v>
      </c>
      <c r="E280" s="96">
        <v>1</v>
      </c>
      <c r="F280" s="94">
        <v>93.461293599719895</v>
      </c>
      <c r="G280" s="125">
        <f t="shared" si="13"/>
        <v>93.461293599719909</v>
      </c>
      <c r="I280" s="15"/>
      <c r="L280" s="5"/>
    </row>
    <row r="281" spans="2:12" ht="14.25" customHeight="1">
      <c r="B281" s="19"/>
      <c r="C281" s="95">
        <v>10916122</v>
      </c>
      <c r="D281" s="96" t="s">
        <v>310</v>
      </c>
      <c r="E281" s="96">
        <v>1</v>
      </c>
      <c r="F281" s="94">
        <v>93.461293599719895</v>
      </c>
      <c r="G281" s="125">
        <f t="shared" si="13"/>
        <v>93.461293599719909</v>
      </c>
      <c r="I281" s="15"/>
      <c r="L281" s="5"/>
    </row>
    <row r="282" spans="2:12" ht="14.25" customHeight="1">
      <c r="B282" s="19"/>
      <c r="C282" s="95">
        <v>10916123</v>
      </c>
      <c r="D282" s="96" t="s">
        <v>283</v>
      </c>
      <c r="E282" s="96">
        <v>1</v>
      </c>
      <c r="F282" s="94">
        <v>93.461293599719895</v>
      </c>
      <c r="G282" s="125">
        <f t="shared" si="13"/>
        <v>93.461293599719909</v>
      </c>
      <c r="I282" s="15"/>
      <c r="L282" s="5"/>
    </row>
    <row r="283" spans="2:12" ht="14.25" customHeight="1">
      <c r="B283" s="19"/>
      <c r="C283" s="95">
        <v>10916124</v>
      </c>
      <c r="D283" s="96" t="s">
        <v>311</v>
      </c>
      <c r="E283" s="96">
        <v>1</v>
      </c>
      <c r="F283" s="94">
        <v>93.461293599719895</v>
      </c>
      <c r="G283" s="125">
        <f t="shared" si="13"/>
        <v>93.461293599719909</v>
      </c>
      <c r="I283" s="15"/>
      <c r="L283" s="5"/>
    </row>
    <row r="284" spans="2:12" ht="14.25" customHeight="1">
      <c r="B284" s="19"/>
      <c r="C284" s="95">
        <v>10916127</v>
      </c>
      <c r="D284" s="96" t="s">
        <v>312</v>
      </c>
      <c r="E284" s="96">
        <v>1</v>
      </c>
      <c r="F284" s="94">
        <v>93.461293599719895</v>
      </c>
      <c r="G284" s="125">
        <f t="shared" si="13"/>
        <v>93.461293599719909</v>
      </c>
      <c r="I284" s="15"/>
      <c r="L284" s="5"/>
    </row>
    <row r="285" spans="2:12" ht="14.25" customHeight="1">
      <c r="B285" s="19"/>
      <c r="C285" s="95">
        <v>10916126</v>
      </c>
      <c r="D285" s="96" t="s">
        <v>284</v>
      </c>
      <c r="E285" s="96">
        <v>1</v>
      </c>
      <c r="F285" s="94">
        <v>93.461293599719895</v>
      </c>
      <c r="G285" s="125">
        <f t="shared" si="13"/>
        <v>93.461293599719909</v>
      </c>
      <c r="I285" s="15"/>
      <c r="L285" s="5"/>
    </row>
    <row r="286" spans="2:12" ht="14.25" customHeight="1">
      <c r="B286" s="19"/>
      <c r="C286" s="95">
        <v>10916141</v>
      </c>
      <c r="D286" s="96" t="s">
        <v>285</v>
      </c>
      <c r="E286" s="96">
        <v>1</v>
      </c>
      <c r="F286" s="94">
        <v>117.07727428170188</v>
      </c>
      <c r="G286" s="125">
        <f t="shared" si="13"/>
        <v>117.07727428170186</v>
      </c>
      <c r="I286" s="15"/>
      <c r="L286" s="5"/>
    </row>
    <row r="287" spans="2:12" ht="14.25" customHeight="1">
      <c r="B287" s="19"/>
      <c r="C287" s="95">
        <v>10916142</v>
      </c>
      <c r="D287" s="96" t="s">
        <v>313</v>
      </c>
      <c r="E287" s="96">
        <v>1</v>
      </c>
      <c r="F287" s="94">
        <v>117.07727428170188</v>
      </c>
      <c r="G287" s="125">
        <f t="shared" si="13"/>
        <v>117.07727428170186</v>
      </c>
      <c r="I287" s="15"/>
      <c r="L287" s="5"/>
    </row>
    <row r="288" spans="2:12" ht="14.25" customHeight="1">
      <c r="B288" s="19"/>
      <c r="C288" s="95">
        <v>10916143</v>
      </c>
      <c r="D288" s="96" t="s">
        <v>286</v>
      </c>
      <c r="E288" s="96">
        <v>1</v>
      </c>
      <c r="F288" s="94">
        <v>117.07727428170188</v>
      </c>
      <c r="G288" s="125">
        <f t="shared" si="13"/>
        <v>117.07727428170186</v>
      </c>
      <c r="I288" s="15"/>
      <c r="L288" s="5"/>
    </row>
    <row r="289" spans="2:12" ht="14.25" customHeight="1">
      <c r="B289" s="19"/>
      <c r="C289" s="95">
        <v>10916144</v>
      </c>
      <c r="D289" s="96" t="s">
        <v>314</v>
      </c>
      <c r="E289" s="96">
        <v>1</v>
      </c>
      <c r="F289" s="94">
        <v>117.07727428170188</v>
      </c>
      <c r="G289" s="125">
        <f t="shared" si="13"/>
        <v>117.07727428170186</v>
      </c>
      <c r="I289" s="15"/>
      <c r="L289" s="5"/>
    </row>
    <row r="290" spans="2:12" ht="14.25" customHeight="1">
      <c r="B290" s="19"/>
      <c r="C290" s="95">
        <v>10916145</v>
      </c>
      <c r="D290" s="96" t="s">
        <v>315</v>
      </c>
      <c r="E290" s="96">
        <v>1</v>
      </c>
      <c r="F290" s="94">
        <v>117.07727428170188</v>
      </c>
      <c r="G290" s="125">
        <f t="shared" si="13"/>
        <v>117.07727428170186</v>
      </c>
      <c r="I290" s="15"/>
      <c r="L290" s="5"/>
    </row>
    <row r="291" spans="2:12" ht="14.25" customHeight="1">
      <c r="B291" s="19"/>
      <c r="C291" s="95">
        <v>10916146</v>
      </c>
      <c r="D291" s="96" t="s">
        <v>287</v>
      </c>
      <c r="E291" s="96">
        <v>1</v>
      </c>
      <c r="F291" s="94">
        <v>117.07727428170188</v>
      </c>
      <c r="G291" s="125">
        <f t="shared" si="13"/>
        <v>117.07727428170186</v>
      </c>
      <c r="I291" s="15"/>
      <c r="L291" s="5"/>
    </row>
    <row r="292" spans="2:12" ht="14.25" customHeight="1">
      <c r="B292" s="19"/>
      <c r="C292" s="95">
        <v>10916160</v>
      </c>
      <c r="D292" s="96" t="s">
        <v>288</v>
      </c>
      <c r="E292" s="96">
        <v>1</v>
      </c>
      <c r="F292" s="94">
        <v>123.33693181186578</v>
      </c>
      <c r="G292" s="125">
        <f t="shared" si="13"/>
        <v>123.33693181186578</v>
      </c>
      <c r="I292" s="15"/>
      <c r="L292" s="5"/>
    </row>
    <row r="293" spans="2:12" ht="14.25" customHeight="1">
      <c r="B293" s="19"/>
      <c r="C293" s="95">
        <v>10916162</v>
      </c>
      <c r="D293" s="96" t="s">
        <v>316</v>
      </c>
      <c r="E293" s="96">
        <v>1</v>
      </c>
      <c r="F293" s="94">
        <v>123.33693181186578</v>
      </c>
      <c r="G293" s="125">
        <f t="shared" si="13"/>
        <v>123.33693181186578</v>
      </c>
      <c r="I293" s="15"/>
      <c r="L293" s="5"/>
    </row>
    <row r="294" spans="2:12" ht="14.25" customHeight="1">
      <c r="B294" s="19"/>
      <c r="C294" s="95">
        <v>10916161</v>
      </c>
      <c r="D294" s="96" t="s">
        <v>289</v>
      </c>
      <c r="E294" s="96">
        <v>1</v>
      </c>
      <c r="F294" s="94">
        <v>123.33693181186578</v>
      </c>
      <c r="G294" s="125">
        <f t="shared" si="13"/>
        <v>123.33693181186578</v>
      </c>
      <c r="I294" s="15"/>
      <c r="L294" s="5"/>
    </row>
    <row r="295" spans="2:12" ht="14.25" customHeight="1">
      <c r="B295" s="19"/>
      <c r="C295" s="95">
        <v>10916164</v>
      </c>
      <c r="D295" s="96" t="s">
        <v>317</v>
      </c>
      <c r="E295" s="96">
        <v>1</v>
      </c>
      <c r="F295" s="94">
        <v>123.33693181186578</v>
      </c>
      <c r="G295" s="125">
        <f t="shared" si="13"/>
        <v>123.33693181186578</v>
      </c>
      <c r="I295" s="15"/>
      <c r="L295" s="5"/>
    </row>
    <row r="296" spans="2:12" ht="14.25" customHeight="1">
      <c r="B296" s="19"/>
      <c r="C296" s="95">
        <v>10916165</v>
      </c>
      <c r="D296" s="96" t="s">
        <v>318</v>
      </c>
      <c r="E296" s="96">
        <v>1</v>
      </c>
      <c r="F296" s="94">
        <v>123.33693181186578</v>
      </c>
      <c r="G296" s="125">
        <f t="shared" si="13"/>
        <v>123.33693181186578</v>
      </c>
      <c r="I296" s="15"/>
      <c r="L296" s="5"/>
    </row>
    <row r="297" spans="2:12" ht="14.25" customHeight="1">
      <c r="B297" s="19"/>
      <c r="C297" s="95">
        <v>10916166</v>
      </c>
      <c r="D297" s="96" t="s">
        <v>290</v>
      </c>
      <c r="E297" s="96">
        <v>1</v>
      </c>
      <c r="F297" s="94">
        <v>123.33693181186578</v>
      </c>
      <c r="G297" s="125">
        <f t="shared" si="13"/>
        <v>123.33693181186578</v>
      </c>
      <c r="I297" s="15"/>
      <c r="L297" s="5"/>
    </row>
    <row r="298" spans="2:12" ht="14.25" customHeight="1">
      <c r="B298" s="19"/>
      <c r="C298" s="95">
        <v>10916180</v>
      </c>
      <c r="D298" s="96" t="s">
        <v>291</v>
      </c>
      <c r="E298" s="96">
        <v>1</v>
      </c>
      <c r="F298" s="94">
        <v>128.89203914382938</v>
      </c>
      <c r="G298" s="125">
        <f t="shared" si="13"/>
        <v>128.89203914382938</v>
      </c>
      <c r="I298" s="15"/>
      <c r="L298" s="5"/>
    </row>
    <row r="299" spans="2:12" ht="14.25" customHeight="1">
      <c r="B299" s="19"/>
      <c r="C299" s="95">
        <v>10916182</v>
      </c>
      <c r="D299" s="96" t="s">
        <v>319</v>
      </c>
      <c r="E299" s="96">
        <v>1</v>
      </c>
      <c r="F299" s="94">
        <v>128.89203914382938</v>
      </c>
      <c r="G299" s="125">
        <f t="shared" si="13"/>
        <v>128.89203914382938</v>
      </c>
      <c r="I299" s="15"/>
      <c r="L299" s="5"/>
    </row>
    <row r="300" spans="2:12" ht="14.25" customHeight="1">
      <c r="B300" s="19"/>
      <c r="C300" s="95">
        <v>10916183</v>
      </c>
      <c r="D300" s="96" t="s">
        <v>292</v>
      </c>
      <c r="E300" s="96">
        <v>1</v>
      </c>
      <c r="F300" s="94">
        <v>128.89203914382938</v>
      </c>
      <c r="G300" s="125">
        <f t="shared" si="13"/>
        <v>128.89203914382938</v>
      </c>
      <c r="I300" s="15"/>
      <c r="L300" s="5"/>
    </row>
    <row r="301" spans="2:12" ht="14.25" customHeight="1">
      <c r="B301" s="19"/>
      <c r="C301" s="95">
        <v>10916184</v>
      </c>
      <c r="D301" s="96" t="s">
        <v>320</v>
      </c>
      <c r="E301" s="96">
        <v>1</v>
      </c>
      <c r="F301" s="94">
        <v>128.89203914382938</v>
      </c>
      <c r="G301" s="125">
        <f t="shared" si="13"/>
        <v>128.89203914382938</v>
      </c>
      <c r="I301" s="15"/>
      <c r="L301" s="5"/>
    </row>
    <row r="302" spans="2:12" ht="14.25" customHeight="1">
      <c r="B302" s="19"/>
      <c r="C302" s="95">
        <v>10916185</v>
      </c>
      <c r="D302" s="96" t="s">
        <v>321</v>
      </c>
      <c r="E302" s="96">
        <v>1</v>
      </c>
      <c r="F302" s="94">
        <v>128.89203914382938</v>
      </c>
      <c r="G302" s="125">
        <f t="shared" si="13"/>
        <v>128.89203914382938</v>
      </c>
      <c r="I302" s="15"/>
      <c r="L302" s="5"/>
    </row>
    <row r="303" spans="2:12" ht="14.25" customHeight="1">
      <c r="B303" s="19"/>
      <c r="C303" s="95">
        <v>10916186</v>
      </c>
      <c r="D303" s="96" t="s">
        <v>293</v>
      </c>
      <c r="E303" s="96">
        <v>1</v>
      </c>
      <c r="F303" s="94">
        <v>128.89203914382938</v>
      </c>
      <c r="G303" s="125">
        <f t="shared" si="13"/>
        <v>128.89203914382938</v>
      </c>
      <c r="I303" s="15"/>
      <c r="L303" s="5"/>
    </row>
    <row r="304" spans="2:12" ht="14.25" customHeight="1">
      <c r="B304" s="19"/>
      <c r="C304" s="95">
        <v>10916200</v>
      </c>
      <c r="D304" s="96" t="s">
        <v>294</v>
      </c>
      <c r="E304" s="96">
        <v>1</v>
      </c>
      <c r="F304" s="94">
        <v>134.0135771230544</v>
      </c>
      <c r="G304" s="125">
        <f t="shared" si="13"/>
        <v>134.0135771230544</v>
      </c>
      <c r="I304" s="15"/>
      <c r="L304" s="5"/>
    </row>
    <row r="305" spans="2:12" ht="14.25" customHeight="1">
      <c r="B305" s="19"/>
      <c r="C305" s="95">
        <v>10916220</v>
      </c>
      <c r="D305" s="96" t="s">
        <v>322</v>
      </c>
      <c r="E305" s="96">
        <v>1</v>
      </c>
      <c r="F305" s="94">
        <v>134.0135771230544</v>
      </c>
      <c r="G305" s="125">
        <f t="shared" si="13"/>
        <v>134.0135771230544</v>
      </c>
      <c r="I305" s="15"/>
      <c r="L305" s="5"/>
    </row>
    <row r="306" spans="2:12" ht="14.25" customHeight="1">
      <c r="B306" s="19"/>
      <c r="C306" s="95">
        <v>10916232</v>
      </c>
      <c r="D306" s="96" t="s">
        <v>295</v>
      </c>
      <c r="E306" s="96">
        <v>1</v>
      </c>
      <c r="F306" s="94">
        <v>134.0135771230544</v>
      </c>
      <c r="G306" s="125">
        <f t="shared" si="13"/>
        <v>134.0135771230544</v>
      </c>
      <c r="I306" s="15"/>
      <c r="L306" s="5"/>
    </row>
    <row r="307" spans="2:12" ht="14.25" customHeight="1">
      <c r="B307" s="19"/>
      <c r="C307" s="95">
        <v>10916240</v>
      </c>
      <c r="D307" s="96" t="s">
        <v>323</v>
      </c>
      <c r="E307" s="96">
        <v>1</v>
      </c>
      <c r="F307" s="94">
        <v>134.0135771230544</v>
      </c>
      <c r="G307" s="125">
        <f t="shared" si="13"/>
        <v>134.0135771230544</v>
      </c>
      <c r="I307" s="15"/>
      <c r="L307" s="5"/>
    </row>
    <row r="308" spans="2:12" ht="14.25" customHeight="1">
      <c r="B308" s="19"/>
      <c r="C308" s="95">
        <v>10916250</v>
      </c>
      <c r="D308" s="96" t="s">
        <v>324</v>
      </c>
      <c r="E308" s="96">
        <v>1</v>
      </c>
      <c r="F308" s="94">
        <v>134.0135771230544</v>
      </c>
      <c r="G308" s="125">
        <f t="shared" si="13"/>
        <v>134.0135771230544</v>
      </c>
      <c r="I308" s="15"/>
      <c r="L308" s="5"/>
    </row>
    <row r="309" spans="2:12" ht="14.25" customHeight="1">
      <c r="B309" s="19"/>
      <c r="C309" s="95">
        <v>10916263</v>
      </c>
      <c r="D309" s="96" t="s">
        <v>296</v>
      </c>
      <c r="E309" s="96">
        <v>1</v>
      </c>
      <c r="F309" s="94">
        <v>134.0135771230544</v>
      </c>
      <c r="G309" s="125">
        <f t="shared" si="13"/>
        <v>134.0135771230544</v>
      </c>
      <c r="I309" s="15"/>
      <c r="L309" s="5"/>
    </row>
    <row r="310" spans="2:12" ht="14.25" customHeight="1">
      <c r="B310" s="19"/>
      <c r="C310" s="95">
        <v>10916221</v>
      </c>
      <c r="D310" s="96" t="s">
        <v>297</v>
      </c>
      <c r="E310" s="96">
        <v>1</v>
      </c>
      <c r="F310" s="94">
        <v>165.47445328115089</v>
      </c>
      <c r="G310" s="125">
        <f t="shared" si="13"/>
        <v>165.47445328115089</v>
      </c>
      <c r="I310" s="15"/>
      <c r="L310" s="5"/>
    </row>
    <row r="311" spans="2:12" ht="14.25" customHeight="1">
      <c r="B311" s="19"/>
      <c r="C311" s="95">
        <v>10916222</v>
      </c>
      <c r="D311" s="96" t="s">
        <v>325</v>
      </c>
      <c r="E311" s="96">
        <v>1</v>
      </c>
      <c r="F311" s="94">
        <v>165.47445328115089</v>
      </c>
      <c r="G311" s="125">
        <f t="shared" si="13"/>
        <v>165.47445328115089</v>
      </c>
      <c r="I311" s="15"/>
      <c r="L311" s="5"/>
    </row>
    <row r="312" spans="2:12" ht="14.25" customHeight="1">
      <c r="B312" s="19"/>
      <c r="C312" s="95">
        <v>10916223</v>
      </c>
      <c r="D312" s="96" t="s">
        <v>298</v>
      </c>
      <c r="E312" s="96">
        <v>1</v>
      </c>
      <c r="F312" s="94">
        <v>165.47445328115089</v>
      </c>
      <c r="G312" s="125">
        <f t="shared" si="13"/>
        <v>165.47445328115089</v>
      </c>
      <c r="I312" s="15"/>
      <c r="L312" s="5"/>
    </row>
    <row r="313" spans="2:12" ht="14.25" customHeight="1">
      <c r="B313" s="19"/>
      <c r="C313" s="95">
        <v>10916224</v>
      </c>
      <c r="D313" s="96" t="s">
        <v>326</v>
      </c>
      <c r="E313" s="96">
        <v>1</v>
      </c>
      <c r="F313" s="94">
        <v>165.47445328115089</v>
      </c>
      <c r="G313" s="125">
        <f t="shared" si="13"/>
        <v>165.47445328115089</v>
      </c>
      <c r="I313" s="15"/>
      <c r="L313" s="5"/>
    </row>
    <row r="314" spans="2:12" ht="14.25" customHeight="1">
      <c r="B314" s="19"/>
      <c r="C314" s="95">
        <v>10916225</v>
      </c>
      <c r="D314" s="96" t="s">
        <v>327</v>
      </c>
      <c r="E314" s="96">
        <v>1</v>
      </c>
      <c r="F314" s="94">
        <v>165.47445328115089</v>
      </c>
      <c r="G314" s="125">
        <f t="shared" si="13"/>
        <v>165.47445328115089</v>
      </c>
      <c r="I314" s="15"/>
      <c r="L314" s="5"/>
    </row>
    <row r="315" spans="2:12" ht="14.25" customHeight="1">
      <c r="B315" s="50"/>
      <c r="C315" s="95">
        <v>10916226</v>
      </c>
      <c r="D315" s="96" t="s">
        <v>299</v>
      </c>
      <c r="E315" s="96">
        <v>1</v>
      </c>
      <c r="F315" s="94">
        <v>165.47445328115089</v>
      </c>
      <c r="G315" s="125">
        <f t="shared" ref="G315:G322" si="14">F315*(100-$G$230)/100</f>
        <v>165.47445328115089</v>
      </c>
      <c r="I315" s="15"/>
      <c r="L315" s="5"/>
    </row>
    <row r="316" spans="2:12" ht="14.25" customHeight="1">
      <c r="B316" s="50"/>
      <c r="C316" s="95">
        <v>10916251</v>
      </c>
      <c r="D316" s="96" t="s">
        <v>300</v>
      </c>
      <c r="E316" s="96">
        <v>1</v>
      </c>
      <c r="F316" s="94">
        <v>174.79619436503134</v>
      </c>
      <c r="G316" s="125">
        <f t="shared" si="14"/>
        <v>174.79619436503134</v>
      </c>
      <c r="I316" s="15"/>
      <c r="L316" s="5"/>
    </row>
    <row r="317" spans="2:12" ht="14.25" customHeight="1">
      <c r="B317" s="50"/>
      <c r="C317" s="95">
        <v>10916252</v>
      </c>
      <c r="D317" s="96" t="s">
        <v>328</v>
      </c>
      <c r="E317" s="96">
        <v>1</v>
      </c>
      <c r="F317" s="94">
        <v>174.79619436503134</v>
      </c>
      <c r="G317" s="125">
        <f t="shared" si="14"/>
        <v>174.79619436503134</v>
      </c>
      <c r="I317" s="15"/>
      <c r="L317" s="5"/>
    </row>
    <row r="318" spans="2:12" ht="14.25" customHeight="1">
      <c r="B318" s="50"/>
      <c r="C318" s="95">
        <v>10916253</v>
      </c>
      <c r="D318" s="96" t="s">
        <v>301</v>
      </c>
      <c r="E318" s="96">
        <v>1</v>
      </c>
      <c r="F318" s="94">
        <v>174.79619436503134</v>
      </c>
      <c r="G318" s="125">
        <f t="shared" si="14"/>
        <v>174.79619436503134</v>
      </c>
      <c r="I318" s="15"/>
      <c r="L318" s="5"/>
    </row>
    <row r="319" spans="2:12" ht="14.25" customHeight="1">
      <c r="B319" s="50"/>
      <c r="C319" s="95">
        <v>10916254</v>
      </c>
      <c r="D319" s="96" t="s">
        <v>329</v>
      </c>
      <c r="E319" s="96">
        <v>1</v>
      </c>
      <c r="F319" s="94">
        <v>174.79619436503134</v>
      </c>
      <c r="G319" s="125">
        <f t="shared" si="14"/>
        <v>174.79619436503134</v>
      </c>
      <c r="I319" s="15"/>
      <c r="L319" s="5"/>
    </row>
    <row r="320" spans="2:12" ht="14.25" customHeight="1">
      <c r="B320" s="50"/>
      <c r="C320" s="95">
        <v>10916255</v>
      </c>
      <c r="D320" s="96" t="s">
        <v>330</v>
      </c>
      <c r="E320" s="96">
        <v>1</v>
      </c>
      <c r="F320" s="94">
        <v>174.79619436503134</v>
      </c>
      <c r="G320" s="125">
        <f t="shared" si="14"/>
        <v>174.79619436503134</v>
      </c>
      <c r="I320" s="15"/>
      <c r="L320" s="5"/>
    </row>
    <row r="321" spans="2:12" ht="14.25" customHeight="1">
      <c r="B321" s="50"/>
      <c r="C321" s="95">
        <v>10916256</v>
      </c>
      <c r="D321" s="96" t="s">
        <v>302</v>
      </c>
      <c r="E321" s="96">
        <v>1</v>
      </c>
      <c r="F321" s="94">
        <v>174.79619436503134</v>
      </c>
      <c r="G321" s="125">
        <f t="shared" si="14"/>
        <v>174.79619436503134</v>
      </c>
      <c r="I321" s="15"/>
      <c r="L321" s="5"/>
    </row>
    <row r="322" spans="2:12" ht="14.25" customHeight="1">
      <c r="B322" s="50"/>
      <c r="C322" s="95">
        <v>10916313</v>
      </c>
      <c r="D322" s="96" t="s">
        <v>565</v>
      </c>
      <c r="E322" s="96">
        <v>1</v>
      </c>
      <c r="F322" s="94">
        <v>334.36547798286176</v>
      </c>
      <c r="G322" s="125">
        <f t="shared" si="14"/>
        <v>334.36547798286176</v>
      </c>
      <c r="I322" s="15"/>
      <c r="L322" s="5"/>
    </row>
    <row r="323" spans="2:12" ht="14.25" customHeight="1">
      <c r="B323" s="50"/>
      <c r="C323" s="95">
        <v>10916316</v>
      </c>
      <c r="D323" s="96" t="s">
        <v>566</v>
      </c>
      <c r="E323" s="96">
        <v>1</v>
      </c>
      <c r="F323" s="94">
        <v>355.93744430433679</v>
      </c>
      <c r="G323" s="125">
        <f>F323*(100-$G$230)/100</f>
        <v>355.93744430433685</v>
      </c>
      <c r="I323" s="15"/>
      <c r="L323" s="5"/>
    </row>
    <row r="324" spans="2:12" ht="14.25" customHeight="1" thickBot="1">
      <c r="B324" s="52"/>
      <c r="C324" s="110"/>
      <c r="D324" s="111"/>
      <c r="E324" s="111"/>
      <c r="F324" s="112"/>
      <c r="G324" s="113"/>
      <c r="I324" s="15"/>
      <c r="L324" s="5"/>
    </row>
    <row r="325" spans="2:12" ht="14.25" customHeight="1" thickBot="1">
      <c r="C325" s="27"/>
      <c r="D325" s="107"/>
      <c r="E325" s="107"/>
      <c r="F325" s="108"/>
      <c r="G325" s="109"/>
      <c r="I325" s="15"/>
    </row>
    <row r="326" spans="2:12" ht="14.25" customHeight="1">
      <c r="B326" s="20"/>
      <c r="C326" s="162"/>
      <c r="D326" s="151"/>
      <c r="E326" s="151"/>
      <c r="F326" s="152"/>
      <c r="G326" s="153"/>
      <c r="I326" s="15"/>
    </row>
    <row r="327" spans="2:12" ht="14.25" customHeight="1">
      <c r="B327" s="2" t="s">
        <v>1451</v>
      </c>
      <c r="C327" s="146"/>
      <c r="D327" s="30"/>
      <c r="E327" s="30"/>
      <c r="F327" s="31"/>
      <c r="G327" s="156"/>
      <c r="I327" s="15"/>
    </row>
    <row r="328" spans="2:12" ht="14.25" customHeight="1">
      <c r="B328" s="2" t="s">
        <v>1447</v>
      </c>
      <c r="C328" s="103">
        <v>1624020</v>
      </c>
      <c r="D328" s="104" t="s">
        <v>158</v>
      </c>
      <c r="E328" s="104">
        <v>1</v>
      </c>
      <c r="F328" s="105">
        <v>38.419528779128697</v>
      </c>
      <c r="G328" s="106">
        <f>F328*(100-$G$230)/100</f>
        <v>38.419528779128697</v>
      </c>
      <c r="I328" s="15"/>
      <c r="L328" s="5"/>
    </row>
    <row r="329" spans="2:12" ht="14.25" customHeight="1">
      <c r="B329" s="2"/>
      <c r="C329" s="95">
        <v>1624025</v>
      </c>
      <c r="D329" s="96" t="s">
        <v>98</v>
      </c>
      <c r="E329" s="96">
        <v>1</v>
      </c>
      <c r="F329" s="97">
        <v>38.419528779128697</v>
      </c>
      <c r="G329" s="98">
        <f>F329*(100-$G$230)/100</f>
        <v>38.419528779128697</v>
      </c>
      <c r="I329" s="15"/>
      <c r="L329" s="5"/>
    </row>
    <row r="330" spans="2:12" ht="14.25" customHeight="1">
      <c r="B330" s="50"/>
      <c r="C330" s="95">
        <v>1624032</v>
      </c>
      <c r="D330" s="96" t="s">
        <v>99</v>
      </c>
      <c r="E330" s="96">
        <v>1</v>
      </c>
      <c r="F330" s="97">
        <v>38.419528779128697</v>
      </c>
      <c r="G330" s="98">
        <f>F330*(100-$G$230)/100</f>
        <v>38.419528779128697</v>
      </c>
      <c r="I330" s="15"/>
    </row>
    <row r="331" spans="2:12" ht="14.25" customHeight="1">
      <c r="B331" s="50"/>
      <c r="C331" s="146"/>
      <c r="D331" s="30"/>
      <c r="E331" s="30"/>
      <c r="F331" s="31"/>
      <c r="G331" s="148"/>
      <c r="I331" s="15"/>
    </row>
    <row r="332" spans="2:12" ht="14.25" customHeight="1">
      <c r="B332" s="50"/>
      <c r="C332" s="146"/>
      <c r="D332" s="30"/>
      <c r="E332" s="30"/>
      <c r="F332" s="31"/>
      <c r="G332" s="148"/>
      <c r="I332" s="15"/>
    </row>
    <row r="333" spans="2:12" ht="14.25" customHeight="1">
      <c r="B333" s="50"/>
      <c r="C333" s="146"/>
      <c r="D333" s="30"/>
      <c r="E333" s="30"/>
      <c r="F333" s="31"/>
      <c r="G333" s="148"/>
      <c r="I333" s="15"/>
    </row>
    <row r="334" spans="2:12" ht="14.25" customHeight="1">
      <c r="B334" s="50"/>
      <c r="C334" s="146"/>
      <c r="D334" s="30"/>
      <c r="E334" s="30"/>
      <c r="F334" s="31"/>
      <c r="G334" s="148"/>
      <c r="I334" s="15"/>
    </row>
    <row r="335" spans="2:12" ht="14.25" customHeight="1">
      <c r="B335" s="50"/>
      <c r="C335" s="103">
        <v>1621611025</v>
      </c>
      <c r="D335" s="104" t="s">
        <v>308</v>
      </c>
      <c r="E335" s="104">
        <v>1</v>
      </c>
      <c r="F335" s="105">
        <v>53.072817997466927</v>
      </c>
      <c r="G335" s="106">
        <f>F335*(100-$G$230)/100</f>
        <v>53.072817997466927</v>
      </c>
      <c r="I335" s="15"/>
      <c r="L335" s="5"/>
    </row>
    <row r="336" spans="2:12" ht="14.25" customHeight="1">
      <c r="B336" s="50"/>
      <c r="C336" s="95">
        <v>1621611032</v>
      </c>
      <c r="D336" s="96" t="s">
        <v>281</v>
      </c>
      <c r="E336" s="96">
        <v>1</v>
      </c>
      <c r="F336" s="97">
        <v>53.072817997466927</v>
      </c>
      <c r="G336" s="98">
        <f>F336*(100-$G$230)/100</f>
        <v>53.072817997466927</v>
      </c>
      <c r="I336" s="15"/>
      <c r="L336" s="5"/>
    </row>
    <row r="337" spans="2:12" ht="14.25" customHeight="1">
      <c r="B337" s="50"/>
      <c r="C337" s="95">
        <v>1621611040</v>
      </c>
      <c r="D337" s="96" t="s">
        <v>309</v>
      </c>
      <c r="E337" s="96">
        <v>1</v>
      </c>
      <c r="F337" s="97">
        <v>53.072817997466927</v>
      </c>
      <c r="G337" s="98">
        <f>F337*(100-$G$230)/100</f>
        <v>53.072817997466927</v>
      </c>
      <c r="I337" s="15"/>
      <c r="L337" s="5"/>
    </row>
    <row r="338" spans="2:12" ht="14.25" customHeight="1">
      <c r="B338" s="50"/>
      <c r="C338" s="95">
        <v>1621611050</v>
      </c>
      <c r="D338" s="96" t="s">
        <v>164</v>
      </c>
      <c r="E338" s="96">
        <v>1</v>
      </c>
      <c r="F338" s="97">
        <v>53.072817997466927</v>
      </c>
      <c r="G338" s="98">
        <f>F338*(100-$G$230)/100</f>
        <v>53.072817997466927</v>
      </c>
      <c r="I338" s="15"/>
      <c r="L338" s="5"/>
    </row>
    <row r="339" spans="2:12" ht="14.25" customHeight="1">
      <c r="B339" s="50"/>
      <c r="C339" s="95">
        <v>1621611063</v>
      </c>
      <c r="D339" s="96" t="s">
        <v>165</v>
      </c>
      <c r="E339" s="96">
        <v>1</v>
      </c>
      <c r="F339" s="97">
        <v>53.072817997466927</v>
      </c>
      <c r="G339" s="98">
        <f>F339*(100-$G$230)/100</f>
        <v>53.072817997466927</v>
      </c>
      <c r="I339" s="15"/>
      <c r="L339" s="5"/>
    </row>
    <row r="340" spans="2:12" ht="14.25" customHeight="1" thickBot="1">
      <c r="B340" s="52"/>
      <c r="C340" s="110"/>
      <c r="D340" s="111"/>
      <c r="E340" s="111"/>
      <c r="F340" s="112"/>
      <c r="G340" s="113"/>
      <c r="I340" s="15"/>
    </row>
    <row r="341" spans="2:12" ht="8.1" customHeight="1" thickBot="1">
      <c r="C341" s="27"/>
      <c r="D341" s="107"/>
      <c r="E341" s="107"/>
      <c r="F341" s="108"/>
      <c r="G341" s="109"/>
      <c r="I341" s="15"/>
    </row>
    <row r="342" spans="2:12" ht="14.25" customHeight="1">
      <c r="B342" s="18"/>
      <c r="C342" s="99"/>
      <c r="D342" s="100"/>
      <c r="E342" s="100"/>
      <c r="F342" s="101"/>
      <c r="G342" s="153"/>
      <c r="I342" s="15"/>
    </row>
    <row r="343" spans="2:12" ht="14.25" customHeight="1">
      <c r="B343" s="2" t="s">
        <v>1449</v>
      </c>
      <c r="C343" s="103">
        <v>162165020</v>
      </c>
      <c r="D343" s="104" t="s">
        <v>160</v>
      </c>
      <c r="E343" s="104">
        <v>1</v>
      </c>
      <c r="F343" s="123">
        <v>40.470989269696048</v>
      </c>
      <c r="G343" s="124">
        <f t="shared" ref="G343:G399" si="15">F343*(100-$G$230)/100</f>
        <v>40.470989269696048</v>
      </c>
      <c r="I343" s="15"/>
      <c r="L343" s="5"/>
    </row>
    <row r="344" spans="2:12" ht="14.25" customHeight="1">
      <c r="B344" s="19"/>
      <c r="C344" s="95">
        <v>162165025</v>
      </c>
      <c r="D344" s="96" t="s">
        <v>159</v>
      </c>
      <c r="E344" s="96">
        <v>1</v>
      </c>
      <c r="F344" s="94">
        <v>40.470989269696048</v>
      </c>
      <c r="G344" s="125">
        <f t="shared" si="15"/>
        <v>40.470989269696048</v>
      </c>
      <c r="I344" s="15"/>
      <c r="L344" s="5"/>
    </row>
    <row r="345" spans="2:12" ht="14.25" customHeight="1">
      <c r="B345" s="19"/>
      <c r="C345" s="95">
        <v>162165032</v>
      </c>
      <c r="D345" s="96" t="s">
        <v>100</v>
      </c>
      <c r="E345" s="96">
        <v>1</v>
      </c>
      <c r="F345" s="94">
        <v>40.470989269696048</v>
      </c>
      <c r="G345" s="125">
        <f t="shared" si="15"/>
        <v>40.470989269696048</v>
      </c>
      <c r="I345" s="15"/>
      <c r="L345" s="5"/>
    </row>
    <row r="346" spans="2:12" ht="14.25" customHeight="1">
      <c r="B346" s="19"/>
      <c r="C346" s="95">
        <v>162166320</v>
      </c>
      <c r="D346" s="96" t="s">
        <v>275</v>
      </c>
      <c r="E346" s="96">
        <v>1</v>
      </c>
      <c r="F346" s="94">
        <v>42.438716679015741</v>
      </c>
      <c r="G346" s="125">
        <f t="shared" si="15"/>
        <v>42.438716679015741</v>
      </c>
      <c r="I346" s="15"/>
      <c r="L346" s="5"/>
    </row>
    <row r="347" spans="2:12" ht="14.25" customHeight="1">
      <c r="B347" s="19"/>
      <c r="C347" s="95">
        <v>162166325</v>
      </c>
      <c r="D347" s="96" t="s">
        <v>303</v>
      </c>
      <c r="E347" s="96">
        <v>1</v>
      </c>
      <c r="F347" s="94">
        <v>42.438716679015741</v>
      </c>
      <c r="G347" s="125">
        <f t="shared" si="15"/>
        <v>42.438716679015741</v>
      </c>
      <c r="I347" s="15"/>
      <c r="L347" s="5"/>
    </row>
    <row r="348" spans="2:12" ht="14.25" customHeight="1">
      <c r="B348" s="19"/>
      <c r="C348" s="95">
        <v>162166332</v>
      </c>
      <c r="D348" s="96" t="s">
        <v>270</v>
      </c>
      <c r="E348" s="96">
        <v>1</v>
      </c>
      <c r="F348" s="94">
        <v>42.438716679015741</v>
      </c>
      <c r="G348" s="125">
        <f t="shared" si="15"/>
        <v>42.438716679015741</v>
      </c>
      <c r="I348" s="15"/>
      <c r="L348" s="5"/>
    </row>
    <row r="349" spans="2:12" ht="14.25" customHeight="1">
      <c r="B349" s="19"/>
      <c r="C349" s="95">
        <v>162166340</v>
      </c>
      <c r="D349" s="96" t="s">
        <v>102</v>
      </c>
      <c r="E349" s="96">
        <v>1</v>
      </c>
      <c r="F349" s="94">
        <v>42.438716679015741</v>
      </c>
      <c r="G349" s="125">
        <f t="shared" si="15"/>
        <v>42.438716679015741</v>
      </c>
      <c r="I349" s="15"/>
      <c r="L349" s="5"/>
    </row>
    <row r="350" spans="2:12" ht="14.25" customHeight="1">
      <c r="B350" s="19"/>
      <c r="C350" s="95">
        <v>162166350</v>
      </c>
      <c r="D350" s="96" t="s">
        <v>103</v>
      </c>
      <c r="E350" s="96">
        <v>1</v>
      </c>
      <c r="F350" s="94">
        <v>42.438716679015741</v>
      </c>
      <c r="G350" s="125">
        <f t="shared" si="15"/>
        <v>42.438716679015741</v>
      </c>
      <c r="I350" s="15"/>
      <c r="L350" s="5"/>
    </row>
    <row r="351" spans="2:12" ht="14.25" customHeight="1">
      <c r="B351" s="19"/>
      <c r="C351" s="95">
        <v>162166363</v>
      </c>
      <c r="D351" s="96" t="s">
        <v>84</v>
      </c>
      <c r="E351" s="96">
        <v>1</v>
      </c>
      <c r="F351" s="94">
        <v>42.438716679015741</v>
      </c>
      <c r="G351" s="125">
        <f t="shared" si="15"/>
        <v>42.438716679015741</v>
      </c>
      <c r="I351" s="15"/>
      <c r="L351" s="5"/>
    </row>
    <row r="352" spans="2:12" ht="14.25" customHeight="1">
      <c r="B352" s="19"/>
      <c r="C352" s="95">
        <v>162167525</v>
      </c>
      <c r="D352" s="96" t="s">
        <v>304</v>
      </c>
      <c r="E352" s="96">
        <v>1</v>
      </c>
      <c r="F352" s="94">
        <v>44.504132683124389</v>
      </c>
      <c r="G352" s="125">
        <f t="shared" si="15"/>
        <v>44.504132683124389</v>
      </c>
      <c r="I352" s="15"/>
      <c r="L352" s="5"/>
    </row>
    <row r="353" spans="2:12" ht="14.25" customHeight="1">
      <c r="B353" s="19"/>
      <c r="C353" s="95">
        <v>162167532</v>
      </c>
      <c r="D353" s="96" t="s">
        <v>277</v>
      </c>
      <c r="E353" s="96">
        <v>1</v>
      </c>
      <c r="F353" s="94">
        <v>44.504132683124389</v>
      </c>
      <c r="G353" s="125">
        <f t="shared" si="15"/>
        <v>44.504132683124389</v>
      </c>
      <c r="I353" s="15"/>
      <c r="L353" s="5"/>
    </row>
    <row r="354" spans="2:12" ht="14.25" customHeight="1">
      <c r="B354" s="19"/>
      <c r="C354" s="95">
        <v>162167540</v>
      </c>
      <c r="D354" s="96" t="s">
        <v>305</v>
      </c>
      <c r="E354" s="96">
        <v>1</v>
      </c>
      <c r="F354" s="94">
        <v>44.504132683124389</v>
      </c>
      <c r="G354" s="125">
        <f>F354*(100-$G$230)/100</f>
        <v>44.504132683124389</v>
      </c>
      <c r="I354" s="15"/>
      <c r="L354" s="5"/>
    </row>
    <row r="355" spans="2:12" ht="14.25" customHeight="1">
      <c r="B355" s="19"/>
      <c r="C355" s="95">
        <v>162167540</v>
      </c>
      <c r="D355" s="96" t="s">
        <v>169</v>
      </c>
      <c r="E355" s="96">
        <v>1</v>
      </c>
      <c r="F355" s="94">
        <v>44.504132683124389</v>
      </c>
      <c r="G355" s="125">
        <f t="shared" si="15"/>
        <v>44.504132683124389</v>
      </c>
      <c r="I355" s="15"/>
      <c r="L355" s="5"/>
    </row>
    <row r="356" spans="2:12" ht="14.25" customHeight="1">
      <c r="B356" s="19"/>
      <c r="C356" s="95">
        <v>162167563</v>
      </c>
      <c r="D356" s="96" t="s">
        <v>104</v>
      </c>
      <c r="E356" s="96">
        <v>1</v>
      </c>
      <c r="F356" s="94">
        <v>44.504132683124389</v>
      </c>
      <c r="G356" s="125">
        <f t="shared" si="15"/>
        <v>44.504132683124389</v>
      </c>
      <c r="I356" s="15"/>
      <c r="L356" s="5"/>
    </row>
    <row r="357" spans="2:12" ht="14.25" customHeight="1">
      <c r="B357" s="19"/>
      <c r="C357" s="95">
        <v>162169020</v>
      </c>
      <c r="D357" s="96" t="s">
        <v>278</v>
      </c>
      <c r="E357" s="96">
        <v>1</v>
      </c>
      <c r="F357" s="94">
        <v>46.55559317369174</v>
      </c>
      <c r="G357" s="125">
        <f t="shared" si="15"/>
        <v>46.55559317369174</v>
      </c>
      <c r="I357" s="15"/>
      <c r="L357" s="5"/>
    </row>
    <row r="358" spans="2:12" ht="14.25" customHeight="1">
      <c r="B358" s="19"/>
      <c r="C358" s="95">
        <v>162169025</v>
      </c>
      <c r="D358" s="96" t="s">
        <v>306</v>
      </c>
      <c r="E358" s="96">
        <v>1</v>
      </c>
      <c r="F358" s="94">
        <v>46.55559317369174</v>
      </c>
      <c r="G358" s="125">
        <f t="shared" si="15"/>
        <v>46.55559317369174</v>
      </c>
      <c r="I358" s="15"/>
      <c r="L358" s="5"/>
    </row>
    <row r="359" spans="2:12" ht="14.25" customHeight="1">
      <c r="B359" s="19"/>
      <c r="C359" s="95">
        <v>162169032</v>
      </c>
      <c r="D359" s="96" t="s">
        <v>279</v>
      </c>
      <c r="E359" s="96">
        <v>1</v>
      </c>
      <c r="F359" s="94">
        <v>46.55559317369174</v>
      </c>
      <c r="G359" s="125">
        <f t="shared" si="15"/>
        <v>46.55559317369174</v>
      </c>
      <c r="I359" s="15"/>
      <c r="L359" s="5"/>
    </row>
    <row r="360" spans="2:12" ht="14.25" customHeight="1">
      <c r="B360" s="19"/>
      <c r="C360" s="95">
        <v>162169040</v>
      </c>
      <c r="D360" s="96" t="s">
        <v>307</v>
      </c>
      <c r="E360" s="96">
        <v>1</v>
      </c>
      <c r="F360" s="94">
        <v>46.55559317369174</v>
      </c>
      <c r="G360" s="125">
        <f t="shared" si="15"/>
        <v>46.55559317369174</v>
      </c>
      <c r="I360" s="15"/>
      <c r="L360" s="5"/>
    </row>
    <row r="361" spans="2:12" ht="14.25" customHeight="1">
      <c r="B361" s="19"/>
      <c r="C361" s="95">
        <v>162169050</v>
      </c>
      <c r="D361" s="96" t="s">
        <v>163</v>
      </c>
      <c r="E361" s="96">
        <v>1</v>
      </c>
      <c r="F361" s="94">
        <v>46.55559317369174</v>
      </c>
      <c r="G361" s="125">
        <f t="shared" si="15"/>
        <v>46.55559317369174</v>
      </c>
      <c r="I361" s="15"/>
      <c r="L361" s="5"/>
    </row>
    <row r="362" spans="2:12" ht="14.25" customHeight="1">
      <c r="B362" s="19"/>
      <c r="C362" s="95">
        <v>162169063</v>
      </c>
      <c r="D362" s="96" t="s">
        <v>162</v>
      </c>
      <c r="E362" s="96">
        <v>1</v>
      </c>
      <c r="F362" s="94">
        <v>46.55559317369174</v>
      </c>
      <c r="G362" s="125">
        <f t="shared" si="15"/>
        <v>46.55559317369174</v>
      </c>
      <c r="I362" s="15"/>
      <c r="L362" s="5"/>
    </row>
    <row r="363" spans="2:12" ht="14.25" customHeight="1">
      <c r="B363" s="19"/>
      <c r="C363" s="95">
        <v>1621612525</v>
      </c>
      <c r="D363" s="96" t="s">
        <v>310</v>
      </c>
      <c r="E363" s="96">
        <v>1</v>
      </c>
      <c r="F363" s="94">
        <v>63.190565314890954</v>
      </c>
      <c r="G363" s="125">
        <f t="shared" si="15"/>
        <v>63.190565314890954</v>
      </c>
      <c r="I363" s="15"/>
      <c r="L363" s="5"/>
    </row>
    <row r="364" spans="2:12" ht="14.25" customHeight="1">
      <c r="B364" s="19"/>
      <c r="C364" s="95">
        <v>1621612532</v>
      </c>
      <c r="D364" s="96" t="s">
        <v>283</v>
      </c>
      <c r="E364" s="96">
        <v>1</v>
      </c>
      <c r="F364" s="94">
        <v>63.190565314890954</v>
      </c>
      <c r="G364" s="125">
        <f t="shared" si="15"/>
        <v>63.190565314890954</v>
      </c>
      <c r="I364" s="15"/>
      <c r="L364" s="5"/>
    </row>
    <row r="365" spans="2:12" ht="14.25" customHeight="1">
      <c r="B365" s="19"/>
      <c r="C365" s="95">
        <v>1621612540</v>
      </c>
      <c r="D365" s="96" t="s">
        <v>311</v>
      </c>
      <c r="E365" s="96">
        <v>1</v>
      </c>
      <c r="F365" s="94">
        <v>63.190565314890954</v>
      </c>
      <c r="G365" s="125">
        <f t="shared" si="15"/>
        <v>63.190565314890954</v>
      </c>
      <c r="I365" s="15"/>
      <c r="L365" s="5"/>
    </row>
    <row r="366" spans="2:12" ht="14.25" customHeight="1">
      <c r="B366" s="19"/>
      <c r="C366" s="95">
        <v>1621612550</v>
      </c>
      <c r="D366" s="96" t="s">
        <v>312</v>
      </c>
      <c r="E366" s="96">
        <v>1</v>
      </c>
      <c r="F366" s="94">
        <v>63.190565314890954</v>
      </c>
      <c r="G366" s="125">
        <f t="shared" si="15"/>
        <v>63.190565314890954</v>
      </c>
      <c r="I366" s="15"/>
      <c r="L366" s="5"/>
    </row>
    <row r="367" spans="2:12" ht="14.25" customHeight="1">
      <c r="B367" s="19"/>
      <c r="C367" s="95">
        <v>1621612563</v>
      </c>
      <c r="D367" s="96" t="s">
        <v>284</v>
      </c>
      <c r="E367" s="96">
        <v>1</v>
      </c>
      <c r="F367" s="94">
        <v>63.190565314890954</v>
      </c>
      <c r="G367" s="125">
        <f t="shared" si="15"/>
        <v>63.190565314890954</v>
      </c>
      <c r="I367" s="15"/>
      <c r="L367" s="5"/>
    </row>
    <row r="368" spans="2:12" ht="14.25" customHeight="1">
      <c r="B368" s="19"/>
      <c r="C368" s="95">
        <v>1621612590</v>
      </c>
      <c r="D368" s="96" t="s">
        <v>271</v>
      </c>
      <c r="E368" s="96">
        <v>1</v>
      </c>
      <c r="F368" s="94">
        <v>98.386370465985223</v>
      </c>
      <c r="G368" s="125">
        <f t="shared" si="15"/>
        <v>98.386370465985223</v>
      </c>
      <c r="I368" s="15"/>
      <c r="L368" s="5"/>
    </row>
    <row r="369" spans="2:12" ht="14.25" customHeight="1">
      <c r="B369" s="19"/>
      <c r="C369" s="95">
        <v>1621614025</v>
      </c>
      <c r="D369" s="96" t="s">
        <v>313</v>
      </c>
      <c r="E369" s="96">
        <v>1</v>
      </c>
      <c r="F369" s="94">
        <v>74.843419121855149</v>
      </c>
      <c r="G369" s="125">
        <f t="shared" si="15"/>
        <v>74.843419121855149</v>
      </c>
      <c r="I369" s="15"/>
      <c r="L369" s="5"/>
    </row>
    <row r="370" spans="2:12" ht="14.25" customHeight="1">
      <c r="B370" s="19"/>
      <c r="C370" s="95">
        <v>1621614032</v>
      </c>
      <c r="D370" s="96" t="s">
        <v>286</v>
      </c>
      <c r="E370" s="96">
        <v>1</v>
      </c>
      <c r="F370" s="94">
        <v>74.843419121855149</v>
      </c>
      <c r="G370" s="125">
        <f t="shared" si="15"/>
        <v>74.843419121855149</v>
      </c>
      <c r="I370" s="15"/>
      <c r="L370" s="5"/>
    </row>
    <row r="371" spans="2:12" ht="14.25" customHeight="1">
      <c r="B371" s="19"/>
      <c r="C371" s="95">
        <v>1621614040</v>
      </c>
      <c r="D371" s="96" t="s">
        <v>314</v>
      </c>
      <c r="E371" s="96">
        <v>1</v>
      </c>
      <c r="F371" s="94">
        <v>74.843419121855149</v>
      </c>
      <c r="G371" s="125">
        <f t="shared" si="15"/>
        <v>74.843419121855149</v>
      </c>
      <c r="I371" s="15"/>
      <c r="L371" s="5"/>
    </row>
    <row r="372" spans="2:12" ht="14.25" customHeight="1">
      <c r="B372" s="19"/>
      <c r="C372" s="95">
        <v>1621614050</v>
      </c>
      <c r="D372" s="96" t="s">
        <v>315</v>
      </c>
      <c r="E372" s="96">
        <v>1</v>
      </c>
      <c r="F372" s="94">
        <v>74.843419121855149</v>
      </c>
      <c r="G372" s="125">
        <f t="shared" si="15"/>
        <v>74.843419121855149</v>
      </c>
      <c r="I372" s="15"/>
      <c r="L372" s="5"/>
    </row>
    <row r="373" spans="2:12" ht="14.25" customHeight="1">
      <c r="B373" s="19"/>
      <c r="C373" s="95">
        <v>1621614063</v>
      </c>
      <c r="D373" s="96" t="s">
        <v>287</v>
      </c>
      <c r="E373" s="96">
        <v>1</v>
      </c>
      <c r="F373" s="94">
        <v>74.843419121855149</v>
      </c>
      <c r="G373" s="125">
        <f t="shared" si="15"/>
        <v>74.843419121855149</v>
      </c>
      <c r="I373" s="15"/>
      <c r="L373" s="5"/>
    </row>
    <row r="374" spans="2:12" ht="14.25" customHeight="1">
      <c r="B374" s="19"/>
      <c r="C374" s="95">
        <v>1621616025</v>
      </c>
      <c r="D374" s="96" t="s">
        <v>316</v>
      </c>
      <c r="E374" s="96">
        <v>1</v>
      </c>
      <c r="F374" s="94">
        <v>83.495837517445295</v>
      </c>
      <c r="G374" s="125">
        <f t="shared" si="15"/>
        <v>83.495837517445295</v>
      </c>
      <c r="I374" s="15"/>
      <c r="L374" s="5"/>
    </row>
    <row r="375" spans="2:12" ht="14.25" customHeight="1">
      <c r="B375" s="19"/>
      <c r="C375" s="95">
        <v>16216163</v>
      </c>
      <c r="D375" s="96" t="s">
        <v>289</v>
      </c>
      <c r="E375" s="96">
        <v>1</v>
      </c>
      <c r="F375" s="94">
        <v>83.495837517445295</v>
      </c>
      <c r="G375" s="125">
        <f t="shared" si="15"/>
        <v>83.495837517445295</v>
      </c>
      <c r="I375" s="15"/>
      <c r="L375" s="5"/>
    </row>
    <row r="376" spans="2:12" ht="14.25" customHeight="1">
      <c r="B376" s="19"/>
      <c r="C376" s="95">
        <v>1621616040</v>
      </c>
      <c r="D376" s="96" t="s">
        <v>317</v>
      </c>
      <c r="E376" s="96">
        <v>1</v>
      </c>
      <c r="F376" s="94">
        <v>83.495837517445295</v>
      </c>
      <c r="G376" s="125">
        <f t="shared" si="15"/>
        <v>83.495837517445295</v>
      </c>
      <c r="I376" s="15"/>
      <c r="L376" s="5"/>
    </row>
    <row r="377" spans="2:12" ht="14.25" customHeight="1">
      <c r="B377" s="19"/>
      <c r="C377" s="95">
        <v>1621616050</v>
      </c>
      <c r="D377" s="96" t="s">
        <v>318</v>
      </c>
      <c r="E377" s="96">
        <v>1</v>
      </c>
      <c r="F377" s="94">
        <v>83.495837517445295</v>
      </c>
      <c r="G377" s="125">
        <f t="shared" si="15"/>
        <v>83.495837517445295</v>
      </c>
      <c r="I377" s="15"/>
      <c r="L377" s="5"/>
    </row>
    <row r="378" spans="2:12" ht="14.25" customHeight="1">
      <c r="B378" s="19"/>
      <c r="C378" s="95">
        <v>1621616063</v>
      </c>
      <c r="D378" s="96" t="s">
        <v>290</v>
      </c>
      <c r="E378" s="96">
        <v>1</v>
      </c>
      <c r="F378" s="94">
        <v>83.495837517445295</v>
      </c>
      <c r="G378" s="125">
        <f t="shared" si="15"/>
        <v>83.495837517445295</v>
      </c>
      <c r="I378" s="15"/>
      <c r="L378" s="5"/>
    </row>
    <row r="379" spans="2:12" ht="14.25" customHeight="1">
      <c r="B379" s="19"/>
      <c r="C379" s="95">
        <v>1621616090</v>
      </c>
      <c r="D379" s="96" t="s">
        <v>273</v>
      </c>
      <c r="E379" s="96">
        <v>1</v>
      </c>
      <c r="F379" s="94">
        <v>115.31440839155118</v>
      </c>
      <c r="G379" s="125">
        <f t="shared" si="15"/>
        <v>115.31440839155118</v>
      </c>
      <c r="I379" s="15"/>
      <c r="L379" s="5"/>
    </row>
    <row r="380" spans="2:12" ht="14.25" customHeight="1">
      <c r="B380" s="19"/>
      <c r="C380" s="95">
        <v>16216160110</v>
      </c>
      <c r="D380" s="96" t="s">
        <v>214</v>
      </c>
      <c r="E380" s="96">
        <v>1</v>
      </c>
      <c r="F380" s="94">
        <v>115.31440839155118</v>
      </c>
      <c r="G380" s="125">
        <f t="shared" si="15"/>
        <v>115.31440839155118</v>
      </c>
      <c r="I380" s="15"/>
      <c r="L380" s="5"/>
    </row>
    <row r="381" spans="2:12" ht="14.25" customHeight="1">
      <c r="B381" s="19"/>
      <c r="C381" s="95">
        <v>1621618025</v>
      </c>
      <c r="D381" s="96" t="s">
        <v>319</v>
      </c>
      <c r="E381" s="96">
        <v>1</v>
      </c>
      <c r="F381" s="94">
        <v>93.543807267162947</v>
      </c>
      <c r="G381" s="125">
        <f t="shared" si="15"/>
        <v>93.543807267162961</v>
      </c>
      <c r="I381" s="15"/>
      <c r="L381" s="5"/>
    </row>
    <row r="382" spans="2:12" ht="14.25" customHeight="1">
      <c r="B382" s="19"/>
      <c r="C382" s="95">
        <v>1621618032</v>
      </c>
      <c r="D382" s="96" t="s">
        <v>292</v>
      </c>
      <c r="E382" s="96">
        <v>1</v>
      </c>
      <c r="F382" s="94">
        <v>93.543807267162947</v>
      </c>
      <c r="G382" s="125">
        <f t="shared" si="15"/>
        <v>93.543807267162961</v>
      </c>
      <c r="I382" s="15"/>
      <c r="L382" s="5"/>
    </row>
    <row r="383" spans="2:12" ht="14.25" customHeight="1">
      <c r="B383" s="19"/>
      <c r="C383" s="95">
        <v>1621618040</v>
      </c>
      <c r="D383" s="96" t="s">
        <v>320</v>
      </c>
      <c r="E383" s="96">
        <v>1</v>
      </c>
      <c r="F383" s="94">
        <v>93.543807267162947</v>
      </c>
      <c r="G383" s="125">
        <f t="shared" si="15"/>
        <v>93.543807267162961</v>
      </c>
      <c r="I383" s="15"/>
      <c r="L383" s="5"/>
    </row>
    <row r="384" spans="2:12" ht="14.25" customHeight="1">
      <c r="B384" s="19"/>
      <c r="C384" s="95">
        <v>1621618050</v>
      </c>
      <c r="D384" s="96" t="s">
        <v>321</v>
      </c>
      <c r="E384" s="96">
        <v>1</v>
      </c>
      <c r="F384" s="94">
        <v>93.543807267162947</v>
      </c>
      <c r="G384" s="125">
        <f t="shared" si="15"/>
        <v>93.543807267162961</v>
      </c>
      <c r="I384" s="15"/>
      <c r="L384" s="5"/>
    </row>
    <row r="385" spans="2:12" ht="14.25" customHeight="1">
      <c r="B385" s="19"/>
      <c r="C385" s="95">
        <v>1621618063</v>
      </c>
      <c r="D385" s="96" t="s">
        <v>293</v>
      </c>
      <c r="E385" s="96">
        <v>1</v>
      </c>
      <c r="F385" s="94">
        <v>93.543807267162947</v>
      </c>
      <c r="G385" s="125">
        <f t="shared" si="15"/>
        <v>93.543807267162961</v>
      </c>
      <c r="I385" s="15"/>
      <c r="L385" s="5"/>
    </row>
    <row r="386" spans="2:12" ht="14.25" customHeight="1">
      <c r="B386" s="19"/>
      <c r="C386" s="95">
        <v>1621618090</v>
      </c>
      <c r="D386" s="96" t="s">
        <v>331</v>
      </c>
      <c r="E386" s="96">
        <v>1</v>
      </c>
      <c r="F386" s="94">
        <v>121.17572407888649</v>
      </c>
      <c r="G386" s="125">
        <f t="shared" si="15"/>
        <v>121.17572407888649</v>
      </c>
      <c r="I386" s="15"/>
      <c r="L386" s="5"/>
    </row>
    <row r="387" spans="2:12" ht="14.25" customHeight="1">
      <c r="B387" s="19"/>
      <c r="C387" s="95">
        <v>16216180110</v>
      </c>
      <c r="D387" s="96" t="s">
        <v>332</v>
      </c>
      <c r="E387" s="96">
        <v>1</v>
      </c>
      <c r="F387" s="94">
        <v>121.17572407888649</v>
      </c>
      <c r="G387" s="125">
        <f t="shared" si="15"/>
        <v>121.17572407888649</v>
      </c>
      <c r="I387" s="15"/>
      <c r="L387" s="5"/>
    </row>
    <row r="388" spans="2:12" ht="14.25" customHeight="1">
      <c r="B388" s="19"/>
      <c r="C388" s="95">
        <v>1621620025</v>
      </c>
      <c r="D388" s="96" t="s">
        <v>322</v>
      </c>
      <c r="E388" s="96">
        <v>1</v>
      </c>
      <c r="F388" s="94">
        <v>103.50804393563297</v>
      </c>
      <c r="G388" s="125">
        <f t="shared" si="15"/>
        <v>103.50804393563298</v>
      </c>
      <c r="I388" s="15"/>
      <c r="L388" s="5"/>
    </row>
    <row r="389" spans="2:12" ht="14.25" customHeight="1">
      <c r="B389" s="19"/>
      <c r="C389" s="95">
        <v>1621620032</v>
      </c>
      <c r="D389" s="96" t="s">
        <v>295</v>
      </c>
      <c r="E389" s="96">
        <v>1</v>
      </c>
      <c r="F389" s="94">
        <v>103.50804393563297</v>
      </c>
      <c r="G389" s="125">
        <f t="shared" si="15"/>
        <v>103.50804393563298</v>
      </c>
      <c r="I389" s="15"/>
      <c r="L389" s="5"/>
    </row>
    <row r="390" spans="2:12" ht="14.25" customHeight="1">
      <c r="B390" s="19"/>
      <c r="C390" s="95">
        <v>1621620040</v>
      </c>
      <c r="D390" s="96" t="s">
        <v>323</v>
      </c>
      <c r="E390" s="96">
        <v>1</v>
      </c>
      <c r="F390" s="94">
        <v>103.50804393563297</v>
      </c>
      <c r="G390" s="125">
        <f t="shared" si="15"/>
        <v>103.50804393563298</v>
      </c>
      <c r="I390" s="15"/>
      <c r="L390" s="5"/>
    </row>
    <row r="391" spans="2:12" ht="14.25" customHeight="1">
      <c r="B391" s="19"/>
      <c r="C391" s="95">
        <v>1621620050</v>
      </c>
      <c r="D391" s="96" t="s">
        <v>324</v>
      </c>
      <c r="E391" s="96">
        <v>1</v>
      </c>
      <c r="F391" s="94">
        <v>103.50804393563297</v>
      </c>
      <c r="G391" s="125">
        <f t="shared" si="15"/>
        <v>103.50804393563298</v>
      </c>
      <c r="I391" s="15"/>
      <c r="L391" s="5"/>
    </row>
    <row r="392" spans="2:12" ht="14.25" customHeight="1">
      <c r="B392" s="19"/>
      <c r="C392" s="95">
        <v>1621620063</v>
      </c>
      <c r="D392" s="96" t="s">
        <v>296</v>
      </c>
      <c r="E392" s="96">
        <v>1</v>
      </c>
      <c r="F392" s="94">
        <v>103.50804393563297</v>
      </c>
      <c r="G392" s="125">
        <f t="shared" si="15"/>
        <v>103.50804393563298</v>
      </c>
      <c r="I392" s="15"/>
      <c r="L392" s="5"/>
    </row>
    <row r="393" spans="2:12" ht="14.25" customHeight="1">
      <c r="B393" s="19"/>
      <c r="C393" s="95">
        <v>1621620090</v>
      </c>
      <c r="D393" s="96" t="s">
        <v>333</v>
      </c>
      <c r="E393" s="96">
        <v>1</v>
      </c>
      <c r="F393" s="94">
        <v>191.3300906508733</v>
      </c>
      <c r="G393" s="125">
        <f t="shared" si="15"/>
        <v>191.33009065087333</v>
      </c>
      <c r="I393" s="15"/>
      <c r="L393" s="5"/>
    </row>
    <row r="394" spans="2:12" ht="14.25" customHeight="1">
      <c r="B394" s="19"/>
      <c r="C394" s="95">
        <v>16216200110</v>
      </c>
      <c r="D394" s="96" t="s">
        <v>171</v>
      </c>
      <c r="E394" s="96">
        <v>1</v>
      </c>
      <c r="F394" s="94">
        <v>191.3300906508733</v>
      </c>
      <c r="G394" s="125">
        <f t="shared" si="15"/>
        <v>191.33009065087333</v>
      </c>
      <c r="I394" s="15"/>
      <c r="L394" s="5"/>
    </row>
    <row r="395" spans="2:12" ht="14.25" customHeight="1">
      <c r="B395" s="19"/>
      <c r="C395" s="95">
        <v>1621622525</v>
      </c>
      <c r="D395" s="96" t="s">
        <v>325</v>
      </c>
      <c r="E395" s="96">
        <v>1</v>
      </c>
      <c r="F395" s="94">
        <v>126.45090819748823</v>
      </c>
      <c r="G395" s="125">
        <f t="shared" si="15"/>
        <v>126.45090819748822</v>
      </c>
      <c r="I395" s="15"/>
      <c r="L395" s="5"/>
    </row>
    <row r="396" spans="2:12" ht="14.25" customHeight="1">
      <c r="B396" s="19"/>
      <c r="C396" s="95">
        <v>1621622532</v>
      </c>
      <c r="D396" s="96" t="s">
        <v>298</v>
      </c>
      <c r="E396" s="96">
        <v>1</v>
      </c>
      <c r="F396" s="94">
        <v>126.45090819748823</v>
      </c>
      <c r="G396" s="125">
        <f t="shared" si="15"/>
        <v>126.45090819748822</v>
      </c>
      <c r="I396" s="15"/>
      <c r="L396" s="5"/>
    </row>
    <row r="397" spans="2:12" ht="14.25" customHeight="1">
      <c r="B397" s="19"/>
      <c r="C397" s="95">
        <v>162162240</v>
      </c>
      <c r="D397" s="96" t="s">
        <v>326</v>
      </c>
      <c r="E397" s="96">
        <v>1</v>
      </c>
      <c r="F397" s="94">
        <v>126.45090819748823</v>
      </c>
      <c r="G397" s="125">
        <f t="shared" si="15"/>
        <v>126.45090819748822</v>
      </c>
      <c r="I397" s="15"/>
      <c r="L397" s="5"/>
    </row>
    <row r="398" spans="2:12" ht="14.25" customHeight="1">
      <c r="B398" s="19"/>
      <c r="C398" s="95">
        <v>1621622550</v>
      </c>
      <c r="D398" s="96" t="s">
        <v>327</v>
      </c>
      <c r="E398" s="96">
        <v>1</v>
      </c>
      <c r="F398" s="94">
        <v>126.45090819748823</v>
      </c>
      <c r="G398" s="125">
        <f t="shared" si="15"/>
        <v>126.45090819748822</v>
      </c>
      <c r="I398" s="15"/>
      <c r="L398" s="5"/>
    </row>
    <row r="399" spans="2:12" ht="14.25" customHeight="1">
      <c r="B399" s="50"/>
      <c r="C399" s="95">
        <v>1621622563</v>
      </c>
      <c r="D399" s="96" t="s">
        <v>299</v>
      </c>
      <c r="E399" s="96">
        <v>1</v>
      </c>
      <c r="F399" s="94">
        <v>126.45090819748823</v>
      </c>
      <c r="G399" s="125">
        <f t="shared" si="15"/>
        <v>126.45090819748822</v>
      </c>
      <c r="I399" s="15"/>
      <c r="L399" s="5"/>
    </row>
    <row r="400" spans="2:12" ht="14.25" customHeight="1">
      <c r="B400" s="50"/>
      <c r="C400" s="95">
        <v>1621622590</v>
      </c>
      <c r="D400" s="96" t="s">
        <v>334</v>
      </c>
      <c r="E400" s="96">
        <v>1</v>
      </c>
      <c r="F400" s="94">
        <v>208.92799322642057</v>
      </c>
      <c r="G400" s="125">
        <f t="shared" ref="G400:G409" si="16">F400*(100-$G$230)/100</f>
        <v>208.9279932264206</v>
      </c>
      <c r="I400" s="15"/>
      <c r="L400" s="5"/>
    </row>
    <row r="401" spans="2:13" ht="14.25" customHeight="1">
      <c r="B401" s="50"/>
      <c r="C401" s="95">
        <v>16216225110</v>
      </c>
      <c r="D401" s="96" t="s">
        <v>335</v>
      </c>
      <c r="E401" s="96">
        <v>1</v>
      </c>
      <c r="F401" s="94">
        <v>208.92799322642057</v>
      </c>
      <c r="G401" s="125">
        <f t="shared" si="16"/>
        <v>208.9279932264206</v>
      </c>
      <c r="I401" s="15"/>
      <c r="L401" s="5"/>
    </row>
    <row r="402" spans="2:13" ht="14.25" customHeight="1">
      <c r="B402" s="50"/>
      <c r="C402" s="95">
        <v>1621625032</v>
      </c>
      <c r="D402" s="96" t="s">
        <v>301</v>
      </c>
      <c r="E402" s="96">
        <v>1</v>
      </c>
      <c r="F402" s="94">
        <v>148.66808575519724</v>
      </c>
      <c r="G402" s="125">
        <f t="shared" si="16"/>
        <v>148.66808575519724</v>
      </c>
      <c r="I402" s="15"/>
      <c r="L402" s="5"/>
    </row>
    <row r="403" spans="2:13" ht="14.25" customHeight="1">
      <c r="B403" s="50"/>
      <c r="C403" s="95">
        <v>1621625040</v>
      </c>
      <c r="D403" s="96" t="s">
        <v>329</v>
      </c>
      <c r="E403" s="96">
        <v>1</v>
      </c>
      <c r="F403" s="94">
        <v>148.66808575519724</v>
      </c>
      <c r="G403" s="125">
        <f t="shared" si="16"/>
        <v>148.66808575519724</v>
      </c>
      <c r="I403" s="15"/>
      <c r="L403" s="5"/>
    </row>
    <row r="404" spans="2:13" ht="14.25" customHeight="1">
      <c r="B404" s="50"/>
      <c r="C404" s="95">
        <v>1621625050</v>
      </c>
      <c r="D404" s="96" t="s">
        <v>330</v>
      </c>
      <c r="E404" s="96">
        <v>1</v>
      </c>
      <c r="F404" s="94">
        <v>148.66808575519724</v>
      </c>
      <c r="G404" s="125">
        <f t="shared" si="16"/>
        <v>148.66808575519724</v>
      </c>
      <c r="I404" s="15"/>
      <c r="J404" s="25"/>
      <c r="L404" s="5"/>
      <c r="M404" s="22"/>
    </row>
    <row r="405" spans="2:13" ht="14.25" customHeight="1">
      <c r="B405" s="50"/>
      <c r="C405" s="95">
        <v>1621625063</v>
      </c>
      <c r="D405" s="96" t="s">
        <v>302</v>
      </c>
      <c r="E405" s="96">
        <v>1</v>
      </c>
      <c r="F405" s="94">
        <v>148.66808575519724</v>
      </c>
      <c r="G405" s="125">
        <f t="shared" si="16"/>
        <v>148.66808575519724</v>
      </c>
      <c r="I405" s="15"/>
      <c r="J405" s="25"/>
      <c r="L405" s="5"/>
      <c r="M405" s="22"/>
    </row>
    <row r="406" spans="2:13" ht="14.25" customHeight="1">
      <c r="B406" s="19"/>
      <c r="C406" s="95">
        <v>1621625090</v>
      </c>
      <c r="D406" s="96" t="s">
        <v>336</v>
      </c>
      <c r="E406" s="96">
        <v>1</v>
      </c>
      <c r="F406" s="94">
        <v>216.63143670120408</v>
      </c>
      <c r="G406" s="125">
        <f t="shared" si="16"/>
        <v>216.63143670120408</v>
      </c>
      <c r="I406" s="15"/>
      <c r="J406" s="25"/>
      <c r="L406" s="5"/>
      <c r="M406" s="22"/>
    </row>
    <row r="407" spans="2:13" ht="14.25" customHeight="1">
      <c r="B407" s="19"/>
      <c r="C407" s="95">
        <v>16216250110</v>
      </c>
      <c r="D407" s="96" t="s">
        <v>337</v>
      </c>
      <c r="E407" s="96">
        <v>1</v>
      </c>
      <c r="F407" s="94">
        <v>216.63143670120408</v>
      </c>
      <c r="G407" s="125">
        <f t="shared" si="16"/>
        <v>216.63143670120408</v>
      </c>
      <c r="I407" s="15"/>
      <c r="J407" s="25"/>
      <c r="L407" s="5"/>
      <c r="M407" s="22"/>
    </row>
    <row r="408" spans="2:13" ht="14.25" customHeight="1">
      <c r="B408" s="19"/>
      <c r="C408" s="95">
        <v>1621631532</v>
      </c>
      <c r="D408" s="96" t="s">
        <v>565</v>
      </c>
      <c r="E408" s="96">
        <v>1</v>
      </c>
      <c r="F408" s="94">
        <v>244.4103784223112</v>
      </c>
      <c r="G408" s="125">
        <f t="shared" si="16"/>
        <v>244.4103784223112</v>
      </c>
      <c r="I408" s="15"/>
      <c r="J408" s="25"/>
      <c r="L408" s="5"/>
      <c r="M408" s="22"/>
    </row>
    <row r="409" spans="2:13" ht="14.25" customHeight="1">
      <c r="B409" s="19"/>
      <c r="C409" s="95">
        <v>1621631563</v>
      </c>
      <c r="D409" s="96" t="s">
        <v>566</v>
      </c>
      <c r="E409" s="96">
        <v>1</v>
      </c>
      <c r="F409" s="94">
        <v>277.73906638899001</v>
      </c>
      <c r="G409" s="125">
        <f t="shared" si="16"/>
        <v>277.73906638899001</v>
      </c>
      <c r="I409" s="15"/>
      <c r="J409" s="25"/>
      <c r="L409" s="5"/>
      <c r="M409" s="22"/>
    </row>
    <row r="410" spans="2:13" ht="14.25" customHeight="1">
      <c r="B410" s="19"/>
      <c r="C410" s="95">
        <v>16216315110</v>
      </c>
      <c r="D410" s="96" t="s">
        <v>567</v>
      </c>
      <c r="E410" s="96">
        <v>1</v>
      </c>
      <c r="F410" s="94">
        <v>488.82075684462239</v>
      </c>
      <c r="G410" s="125">
        <f>F410*(100-$G$230)/100</f>
        <v>488.82075684462239</v>
      </c>
      <c r="I410" s="15"/>
      <c r="J410" s="25"/>
      <c r="L410" s="5"/>
      <c r="M410" s="22"/>
    </row>
    <row r="411" spans="2:13" ht="14.25" customHeight="1" thickBot="1">
      <c r="B411" s="39"/>
      <c r="C411" s="110"/>
      <c r="D411" s="111"/>
      <c r="E411" s="111"/>
      <c r="F411" s="112"/>
      <c r="G411" s="113"/>
      <c r="I411" s="15"/>
      <c r="J411" s="25"/>
      <c r="M411" s="22"/>
    </row>
    <row r="412" spans="2:13" ht="9.9499999999999993" customHeight="1" thickBot="1">
      <c r="B412" s="26"/>
      <c r="C412" s="27"/>
      <c r="D412" s="107"/>
      <c r="E412" s="107"/>
      <c r="F412" s="108"/>
      <c r="G412" s="109"/>
      <c r="I412" s="15"/>
      <c r="J412" s="25"/>
      <c r="M412" s="22"/>
    </row>
    <row r="413" spans="2:13" ht="14.25" customHeight="1">
      <c r="B413" s="53"/>
      <c r="C413" s="99"/>
      <c r="D413" s="100"/>
      <c r="E413" s="100"/>
      <c r="F413" s="101"/>
      <c r="G413" s="102"/>
      <c r="I413" s="15"/>
      <c r="J413" s="25"/>
      <c r="M413" s="22"/>
    </row>
    <row r="414" spans="2:13" ht="14.25" customHeight="1">
      <c r="B414" s="19"/>
      <c r="C414" s="103" t="s">
        <v>2398</v>
      </c>
      <c r="D414" s="104" t="s">
        <v>2399</v>
      </c>
      <c r="E414" s="104">
        <v>1</v>
      </c>
      <c r="F414" s="105">
        <v>433.82129999999995</v>
      </c>
      <c r="G414" s="124">
        <f t="shared" ref="G414:G425" si="17">F414*(100-$G$230)/100</f>
        <v>433.82129999999995</v>
      </c>
      <c r="I414" s="15"/>
      <c r="J414" s="25"/>
      <c r="M414" s="22"/>
    </row>
    <row r="415" spans="2:13" ht="14.25" customHeight="1">
      <c r="B415" s="4" t="s">
        <v>1452</v>
      </c>
      <c r="C415" s="103" t="s">
        <v>573</v>
      </c>
      <c r="D415" s="104" t="s">
        <v>277</v>
      </c>
      <c r="E415" s="104">
        <v>1</v>
      </c>
      <c r="F415" s="123">
        <v>478.28119223979587</v>
      </c>
      <c r="G415" s="124">
        <f t="shared" si="17"/>
        <v>478.28119223979587</v>
      </c>
      <c r="I415" s="15"/>
      <c r="J415" s="25"/>
      <c r="L415" s="5"/>
      <c r="M415" s="22"/>
    </row>
    <row r="416" spans="2:13" ht="14.25" customHeight="1">
      <c r="B416" s="4" t="s">
        <v>1453</v>
      </c>
      <c r="C416" s="95" t="s">
        <v>574</v>
      </c>
      <c r="D416" s="96" t="s">
        <v>104</v>
      </c>
      <c r="E416" s="96">
        <v>1</v>
      </c>
      <c r="F416" s="94">
        <v>478.28119223979587</v>
      </c>
      <c r="G416" s="125">
        <f t="shared" si="17"/>
        <v>478.28119223979587</v>
      </c>
      <c r="I416" s="15"/>
      <c r="J416" s="25"/>
      <c r="L416" s="5"/>
      <c r="M416" s="22"/>
    </row>
    <row r="417" spans="2:13" ht="14.25" customHeight="1">
      <c r="B417" s="21"/>
      <c r="C417" s="95" t="s">
        <v>575</v>
      </c>
      <c r="D417" s="96" t="s">
        <v>279</v>
      </c>
      <c r="E417" s="96">
        <v>1</v>
      </c>
      <c r="F417" s="94">
        <v>512.45187685250892</v>
      </c>
      <c r="G417" s="125">
        <f t="shared" si="17"/>
        <v>512.45187685250892</v>
      </c>
      <c r="I417" s="15"/>
      <c r="J417" s="25"/>
      <c r="L417" s="5"/>
      <c r="M417" s="22"/>
    </row>
    <row r="418" spans="2:13" ht="14.25" customHeight="1">
      <c r="B418" s="21"/>
      <c r="C418" s="95" t="s">
        <v>576</v>
      </c>
      <c r="D418" s="96" t="s">
        <v>162</v>
      </c>
      <c r="E418" s="96">
        <v>1</v>
      </c>
      <c r="F418" s="94">
        <v>512.45187685250892</v>
      </c>
      <c r="G418" s="125">
        <f t="shared" si="17"/>
        <v>512.45187685250892</v>
      </c>
      <c r="I418" s="15"/>
      <c r="J418" s="25"/>
      <c r="L418" s="5"/>
      <c r="M418" s="22"/>
    </row>
    <row r="419" spans="2:13" ht="14.25" customHeight="1">
      <c r="B419" s="21"/>
      <c r="C419" s="95" t="s">
        <v>577</v>
      </c>
      <c r="D419" s="96" t="s">
        <v>281</v>
      </c>
      <c r="E419" s="96">
        <v>1</v>
      </c>
      <c r="F419" s="94">
        <v>546.60901242294858</v>
      </c>
      <c r="G419" s="125">
        <f t="shared" si="17"/>
        <v>546.60901242294858</v>
      </c>
      <c r="I419" s="15"/>
      <c r="J419" s="25"/>
      <c r="L419" s="5"/>
      <c r="M419" s="22"/>
    </row>
    <row r="420" spans="2:13" ht="14.25" customHeight="1">
      <c r="B420" s="21"/>
      <c r="C420" s="95" t="s">
        <v>578</v>
      </c>
      <c r="D420" s="96" t="s">
        <v>165</v>
      </c>
      <c r="E420" s="96">
        <v>1</v>
      </c>
      <c r="F420" s="94">
        <v>546.60901242294858</v>
      </c>
      <c r="G420" s="125">
        <f t="shared" si="17"/>
        <v>546.60901242294858</v>
      </c>
      <c r="I420" s="15"/>
      <c r="J420" s="25"/>
      <c r="L420" s="5"/>
      <c r="M420" s="22"/>
    </row>
    <row r="421" spans="2:13" ht="14.25" customHeight="1">
      <c r="B421" s="21"/>
      <c r="C421" s="95" t="s">
        <v>579</v>
      </c>
      <c r="D421" s="96" t="s">
        <v>283</v>
      </c>
      <c r="E421" s="96">
        <v>1</v>
      </c>
      <c r="F421" s="94">
        <v>583.05593613753922</v>
      </c>
      <c r="G421" s="125">
        <f t="shared" si="17"/>
        <v>583.05593613753922</v>
      </c>
      <c r="I421" s="15"/>
      <c r="J421" s="25"/>
      <c r="L421" s="5"/>
      <c r="M421" s="22"/>
    </row>
    <row r="422" spans="2:13" ht="14.25" customHeight="1">
      <c r="B422" s="21"/>
      <c r="C422" s="95" t="s">
        <v>580</v>
      </c>
      <c r="D422" s="96" t="s">
        <v>284</v>
      </c>
      <c r="E422" s="96">
        <v>1</v>
      </c>
      <c r="F422" s="94">
        <v>583.05593613753922</v>
      </c>
      <c r="G422" s="125">
        <f t="shared" si="17"/>
        <v>583.05593613753922</v>
      </c>
      <c r="I422" s="15"/>
      <c r="J422" s="25"/>
      <c r="L422" s="5"/>
      <c r="M422" s="22"/>
    </row>
    <row r="423" spans="2:13" ht="14.25" customHeight="1">
      <c r="B423" s="21"/>
      <c r="C423" s="95" t="s">
        <v>581</v>
      </c>
      <c r="D423" s="96" t="s">
        <v>286</v>
      </c>
      <c r="E423" s="96">
        <v>1</v>
      </c>
      <c r="F423" s="94">
        <v>621.76554991173464</v>
      </c>
      <c r="G423" s="125">
        <f t="shared" si="17"/>
        <v>621.76554991173464</v>
      </c>
      <c r="I423" s="15"/>
      <c r="J423" s="25"/>
      <c r="L423" s="5"/>
      <c r="M423" s="22"/>
    </row>
    <row r="424" spans="2:13" ht="14.25" customHeight="1">
      <c r="B424" s="21"/>
      <c r="C424" s="95" t="s">
        <v>582</v>
      </c>
      <c r="D424" s="96" t="s">
        <v>287</v>
      </c>
      <c r="E424" s="96">
        <v>1</v>
      </c>
      <c r="F424" s="94">
        <v>621.76554991173464</v>
      </c>
      <c r="G424" s="125">
        <f t="shared" si="17"/>
        <v>621.76554991173464</v>
      </c>
      <c r="I424" s="15"/>
      <c r="J424" s="25"/>
      <c r="L424" s="5"/>
      <c r="M424" s="22"/>
    </row>
    <row r="425" spans="2:13" ht="14.25" customHeight="1">
      <c r="B425" s="21"/>
      <c r="C425" s="95" t="s">
        <v>583</v>
      </c>
      <c r="D425" s="96" t="s">
        <v>289</v>
      </c>
      <c r="E425" s="96">
        <v>1</v>
      </c>
      <c r="F425" s="94">
        <v>546.61126393538154</v>
      </c>
      <c r="G425" s="125">
        <f t="shared" si="17"/>
        <v>546.61126393538154</v>
      </c>
      <c r="I425" s="15"/>
      <c r="J425" s="25"/>
      <c r="L425" s="5"/>
      <c r="M425" s="22"/>
    </row>
    <row r="426" spans="2:13" ht="14.25" customHeight="1">
      <c r="B426" s="21"/>
      <c r="C426" s="95" t="s">
        <v>584</v>
      </c>
      <c r="D426" s="96" t="s">
        <v>290</v>
      </c>
      <c r="E426" s="96">
        <v>1</v>
      </c>
      <c r="F426" s="94">
        <v>637.71277266715219</v>
      </c>
      <c r="G426" s="125">
        <f t="shared" ref="G426:G433" si="18">F426*(100-$G$230)/100</f>
        <v>637.71277266715219</v>
      </c>
      <c r="I426" s="15"/>
      <c r="J426" s="25"/>
      <c r="L426" s="5"/>
      <c r="M426" s="22"/>
    </row>
    <row r="427" spans="2:13" ht="14.25" customHeight="1">
      <c r="B427" s="21"/>
      <c r="C427" s="95" t="s">
        <v>585</v>
      </c>
      <c r="D427" s="96" t="s">
        <v>292</v>
      </c>
      <c r="E427" s="96">
        <v>1</v>
      </c>
      <c r="F427" s="94">
        <v>678.6986255432256</v>
      </c>
      <c r="G427" s="125">
        <f t="shared" si="18"/>
        <v>678.6986255432256</v>
      </c>
      <c r="I427" s="15"/>
      <c r="J427" s="25"/>
      <c r="L427" s="5"/>
      <c r="M427" s="22"/>
    </row>
    <row r="428" spans="2:13" ht="14.25" customHeight="1">
      <c r="B428" s="21"/>
      <c r="C428" s="95" t="s">
        <v>586</v>
      </c>
      <c r="D428" s="96" t="s">
        <v>293</v>
      </c>
      <c r="E428" s="96">
        <v>1</v>
      </c>
      <c r="F428" s="94">
        <v>678.6986255432256</v>
      </c>
      <c r="G428" s="125">
        <f t="shared" si="18"/>
        <v>678.6986255432256</v>
      </c>
      <c r="I428" s="15"/>
      <c r="J428" s="25"/>
      <c r="L428" s="5"/>
      <c r="M428" s="22"/>
    </row>
    <row r="429" spans="2:13" ht="14.25" customHeight="1">
      <c r="B429" s="21"/>
      <c r="C429" s="95" t="s">
        <v>587</v>
      </c>
      <c r="D429" s="96" t="s">
        <v>295</v>
      </c>
      <c r="E429" s="96">
        <v>1</v>
      </c>
      <c r="F429" s="94">
        <v>706.04059285030507</v>
      </c>
      <c r="G429" s="125">
        <f t="shared" si="18"/>
        <v>706.04059285030507</v>
      </c>
      <c r="I429" s="15"/>
      <c r="J429" s="25"/>
      <c r="L429" s="5"/>
      <c r="M429" s="22"/>
    </row>
    <row r="430" spans="2:13" ht="14.25" customHeight="1">
      <c r="B430" s="21"/>
      <c r="C430" s="95" t="s">
        <v>588</v>
      </c>
      <c r="D430" s="96" t="s">
        <v>296</v>
      </c>
      <c r="E430" s="96">
        <v>2</v>
      </c>
      <c r="F430" s="94">
        <v>706.04059285030507</v>
      </c>
      <c r="G430" s="125">
        <f t="shared" si="18"/>
        <v>706.04059285030507</v>
      </c>
      <c r="I430" s="15"/>
      <c r="L430" s="5"/>
      <c r="M430" s="22"/>
    </row>
    <row r="431" spans="2:13" ht="14.25" customHeight="1">
      <c r="B431" s="21"/>
      <c r="C431" s="95" t="s">
        <v>589</v>
      </c>
      <c r="D431" s="96" t="s">
        <v>298</v>
      </c>
      <c r="E431" s="96">
        <v>3</v>
      </c>
      <c r="F431" s="94">
        <v>728.81653291135558</v>
      </c>
      <c r="G431" s="125">
        <f t="shared" si="18"/>
        <v>728.81653291135558</v>
      </c>
      <c r="I431" s="15"/>
      <c r="L431" s="5"/>
    </row>
    <row r="432" spans="2:13" ht="14.25" customHeight="1">
      <c r="B432" s="21"/>
      <c r="C432" s="95" t="s">
        <v>590</v>
      </c>
      <c r="D432" s="96" t="s">
        <v>299</v>
      </c>
      <c r="E432" s="96">
        <v>4</v>
      </c>
      <c r="F432" s="94">
        <v>728.81653291135558</v>
      </c>
      <c r="G432" s="125">
        <f t="shared" si="18"/>
        <v>728.81653291135558</v>
      </c>
      <c r="I432" s="15"/>
      <c r="L432" s="5"/>
    </row>
    <row r="433" spans="2:13" ht="14.25" customHeight="1">
      <c r="B433" s="21"/>
      <c r="C433" s="95" t="s">
        <v>591</v>
      </c>
      <c r="D433" s="96" t="s">
        <v>301</v>
      </c>
      <c r="E433" s="96">
        <v>5</v>
      </c>
      <c r="F433" s="94">
        <v>797.14435309450857</v>
      </c>
      <c r="G433" s="125">
        <f t="shared" si="18"/>
        <v>797.14435309450857</v>
      </c>
      <c r="I433" s="15"/>
      <c r="L433" s="5"/>
    </row>
    <row r="434" spans="2:13" ht="14.25" customHeight="1">
      <c r="B434" s="21"/>
      <c r="C434" s="95" t="s">
        <v>592</v>
      </c>
      <c r="D434" s="96" t="s">
        <v>302</v>
      </c>
      <c r="E434" s="96">
        <v>6</v>
      </c>
      <c r="F434" s="94">
        <v>797.14435309450857</v>
      </c>
      <c r="G434" s="125">
        <f>F434*(100-$G$230)/100</f>
        <v>797.14435309450857</v>
      </c>
      <c r="I434" s="15"/>
      <c r="L434" s="5"/>
    </row>
    <row r="435" spans="2:13" ht="14.25" customHeight="1" thickBot="1">
      <c r="B435" s="39"/>
      <c r="C435" s="110"/>
      <c r="D435" s="111"/>
      <c r="E435" s="111"/>
      <c r="F435" s="112"/>
      <c r="G435" s="113"/>
      <c r="I435" s="15"/>
      <c r="M435" s="22"/>
    </row>
    <row r="436" spans="2:13" ht="9.9499999999999993" customHeight="1" thickBot="1">
      <c r="B436" s="26"/>
      <c r="C436" s="146"/>
      <c r="D436" s="30"/>
      <c r="E436" s="30"/>
      <c r="F436" s="31"/>
      <c r="G436" s="464"/>
      <c r="I436" s="15"/>
      <c r="M436" s="22"/>
    </row>
    <row r="437" spans="2:13" ht="14.25" customHeight="1">
      <c r="B437" s="170"/>
      <c r="C437" s="99"/>
      <c r="D437" s="100"/>
      <c r="E437" s="100"/>
      <c r="F437" s="101"/>
      <c r="G437" s="102"/>
      <c r="I437" s="15"/>
      <c r="M437" s="22"/>
    </row>
    <row r="438" spans="2:13" ht="14.25" customHeight="1">
      <c r="B438" s="1" t="s">
        <v>2374</v>
      </c>
      <c r="C438" s="146"/>
      <c r="D438" s="30"/>
      <c r="E438" s="30"/>
      <c r="F438" s="93"/>
      <c r="G438" s="92"/>
      <c r="I438" s="15"/>
      <c r="M438" s="22"/>
    </row>
    <row r="439" spans="2:13" ht="14.25" customHeight="1">
      <c r="B439" s="880" t="s">
        <v>2376</v>
      </c>
      <c r="C439" s="103">
        <v>143076</v>
      </c>
      <c r="D439" s="104" t="s">
        <v>2364</v>
      </c>
      <c r="E439" s="104">
        <v>1</v>
      </c>
      <c r="F439" s="123">
        <v>66.324686999999997</v>
      </c>
      <c r="G439" s="124">
        <f>F439*(100-$G$230)/100</f>
        <v>66.324686999999997</v>
      </c>
      <c r="I439" s="15"/>
      <c r="M439" s="22"/>
    </row>
    <row r="440" spans="2:13" ht="14.25" customHeight="1">
      <c r="B440" s="589" t="s">
        <v>2375</v>
      </c>
      <c r="C440" s="95">
        <v>143101</v>
      </c>
      <c r="D440" s="96" t="s">
        <v>2365</v>
      </c>
      <c r="E440" s="96">
        <v>1</v>
      </c>
      <c r="F440" s="94">
        <v>72.029342</v>
      </c>
      <c r="G440" s="125">
        <f>F440*(100-$G$230)/100</f>
        <v>72.029342</v>
      </c>
      <c r="I440" s="15"/>
      <c r="M440" s="22"/>
    </row>
    <row r="441" spans="2:13" ht="14.25" customHeight="1">
      <c r="B441" s="589"/>
      <c r="C441" s="95">
        <v>143126</v>
      </c>
      <c r="D441" s="96" t="s">
        <v>2366</v>
      </c>
      <c r="E441" s="96">
        <v>1</v>
      </c>
      <c r="F441" s="94">
        <v>77.949267000000006</v>
      </c>
      <c r="G441" s="125">
        <f>F441*(100-$G$230)/100</f>
        <v>77.949267000000006</v>
      </c>
      <c r="I441" s="15"/>
      <c r="M441" s="22"/>
    </row>
    <row r="442" spans="2:13" ht="14.25" customHeight="1">
      <c r="B442" s="19"/>
      <c r="C442" s="95">
        <v>143151</v>
      </c>
      <c r="D442" s="96" t="s">
        <v>2367</v>
      </c>
      <c r="E442" s="96">
        <v>1</v>
      </c>
      <c r="F442" s="94">
        <v>79.553028499999996</v>
      </c>
      <c r="G442" s="125">
        <f>F442*(100-$G$230)/100</f>
        <v>79.553028499999996</v>
      </c>
      <c r="I442" s="15"/>
      <c r="M442" s="22"/>
    </row>
    <row r="443" spans="2:13" ht="14.25" customHeight="1">
      <c r="B443" s="19"/>
      <c r="C443" s="146"/>
      <c r="D443" s="30"/>
      <c r="E443" s="30"/>
      <c r="F443" s="93"/>
      <c r="G443" s="92"/>
      <c r="I443" s="15"/>
      <c r="M443" s="22"/>
    </row>
    <row r="444" spans="2:13" ht="14.25" customHeight="1">
      <c r="B444" s="19"/>
      <c r="C444" s="146"/>
      <c r="D444" s="30"/>
      <c r="E444" s="30"/>
      <c r="F444" s="93"/>
      <c r="G444" s="92"/>
      <c r="I444" s="15"/>
      <c r="M444" s="22"/>
    </row>
    <row r="445" spans="2:13" ht="14.25" customHeight="1">
      <c r="B445" s="1" t="s">
        <v>2374</v>
      </c>
      <c r="C445" s="146"/>
      <c r="D445" s="30"/>
      <c r="E445" s="30"/>
      <c r="F445" s="31"/>
      <c r="G445" s="148"/>
      <c r="I445" s="15"/>
      <c r="M445" s="22"/>
    </row>
    <row r="446" spans="2:13" ht="14.25" customHeight="1">
      <c r="B446" s="880" t="s">
        <v>2377</v>
      </c>
      <c r="C446" s="103">
        <v>143010</v>
      </c>
      <c r="D446" s="104" t="s">
        <v>2368</v>
      </c>
      <c r="E446" s="104">
        <v>1</v>
      </c>
      <c r="F446" s="123">
        <v>143.1437865</v>
      </c>
      <c r="G446" s="124">
        <f>F446*(100-$G$230)/100</f>
        <v>143.1437865</v>
      </c>
      <c r="I446" s="15"/>
      <c r="M446" s="22"/>
    </row>
    <row r="447" spans="2:13" ht="14.25" customHeight="1">
      <c r="B447" s="2" t="s">
        <v>2375</v>
      </c>
      <c r="C447" s="95">
        <v>143013</v>
      </c>
      <c r="D447" s="104" t="s">
        <v>2369</v>
      </c>
      <c r="E447" s="96">
        <v>1</v>
      </c>
      <c r="F447" s="94">
        <v>151.3455735</v>
      </c>
      <c r="G447" s="125">
        <f>F447*(100-$G$230)/100</f>
        <v>151.3455735</v>
      </c>
      <c r="I447" s="15"/>
    </row>
    <row r="448" spans="2:13" ht="14.25" customHeight="1">
      <c r="B448" s="2"/>
      <c r="C448" s="95">
        <v>143016</v>
      </c>
      <c r="D448" s="104" t="s">
        <v>2370</v>
      </c>
      <c r="E448" s="96">
        <v>1</v>
      </c>
      <c r="F448" s="94">
        <v>158.180396</v>
      </c>
      <c r="G448" s="125">
        <f>F448*(100-$G$230)/100</f>
        <v>158.180396</v>
      </c>
      <c r="I448" s="15"/>
    </row>
    <row r="449" spans="2:12" ht="14.25" customHeight="1">
      <c r="B449" s="2"/>
      <c r="C449" s="95">
        <v>143019</v>
      </c>
      <c r="D449" s="104" t="s">
        <v>2371</v>
      </c>
      <c r="E449" s="96">
        <v>1</v>
      </c>
      <c r="F449" s="94">
        <v>161.82922249999999</v>
      </c>
      <c r="G449" s="125">
        <f>F449*(100-$G$230)/100</f>
        <v>161.82922249999999</v>
      </c>
      <c r="I449" s="15"/>
      <c r="L449" s="5"/>
    </row>
    <row r="450" spans="2:12" ht="14.25" customHeight="1">
      <c r="B450" s="19"/>
      <c r="C450" s="95">
        <v>143026</v>
      </c>
      <c r="D450" s="104" t="s">
        <v>2372</v>
      </c>
      <c r="E450" s="96">
        <v>1</v>
      </c>
      <c r="F450" s="94">
        <v>211.29826849999998</v>
      </c>
      <c r="G450" s="125">
        <f>F450*(100-$G$230)/100</f>
        <v>211.29826849999998</v>
      </c>
      <c r="I450" s="15"/>
      <c r="L450" s="5"/>
    </row>
    <row r="451" spans="2:12" ht="14.25" customHeight="1">
      <c r="B451" s="19"/>
      <c r="C451" s="45"/>
      <c r="D451" s="45"/>
      <c r="E451" s="45"/>
      <c r="F451" s="881"/>
      <c r="G451" s="61"/>
      <c r="I451" s="15"/>
      <c r="L451" s="5"/>
    </row>
    <row r="452" spans="2:12" ht="14.25" customHeight="1">
      <c r="B452" s="19"/>
      <c r="C452" s="884" t="s">
        <v>2378</v>
      </c>
      <c r="D452" s="884"/>
      <c r="E452" s="884"/>
      <c r="F452" s="885"/>
      <c r="G452" s="886"/>
      <c r="H452" s="10"/>
      <c r="I452" s="40"/>
      <c r="L452" s="5"/>
    </row>
    <row r="453" spans="2:12" ht="14.25" customHeight="1">
      <c r="B453" s="19"/>
      <c r="C453" s="45"/>
      <c r="D453" s="45"/>
      <c r="E453" s="45"/>
      <c r="F453" s="881"/>
      <c r="G453" s="61"/>
      <c r="I453" s="15"/>
      <c r="L453" s="5"/>
    </row>
    <row r="454" spans="2:12" ht="14.25" customHeight="1" thickBot="1">
      <c r="B454" s="49"/>
      <c r="C454" s="110"/>
      <c r="D454" s="111"/>
      <c r="E454" s="111"/>
      <c r="F454" s="112"/>
      <c r="G454" s="113"/>
      <c r="I454" s="15"/>
    </row>
    <row r="455" spans="2:12" ht="14.25" customHeight="1">
      <c r="B455" s="178" t="s">
        <v>1466</v>
      </c>
      <c r="C455" s="176"/>
      <c r="D455" s="176"/>
      <c r="E455" s="176"/>
      <c r="F455" s="177"/>
      <c r="G455" s="622">
        <f>'DISCOUNT CARD'!J9</f>
        <v>0</v>
      </c>
      <c r="I455" s="15"/>
    </row>
    <row r="456" spans="2:12" ht="14.25" customHeight="1" thickBot="1">
      <c r="B456" s="57"/>
      <c r="C456" s="58"/>
      <c r="D456" s="58"/>
      <c r="E456" s="58"/>
      <c r="F456" s="58"/>
      <c r="G456" s="59"/>
      <c r="I456" s="15"/>
    </row>
    <row r="457" spans="2:12" ht="14.25" customHeight="1">
      <c r="B457" s="60"/>
      <c r="C457" s="163"/>
      <c r="D457" s="163"/>
      <c r="E457" s="163"/>
      <c r="F457" s="163"/>
      <c r="G457" s="164"/>
      <c r="I457" s="15"/>
    </row>
    <row r="458" spans="2:12" ht="14.25" customHeight="1">
      <c r="B458" s="56"/>
      <c r="C458" s="146"/>
      <c r="D458" s="30"/>
      <c r="E458" s="30"/>
      <c r="F458" s="31"/>
      <c r="G458" s="61"/>
      <c r="I458" s="15"/>
    </row>
    <row r="459" spans="2:12" ht="14.25" customHeight="1">
      <c r="B459" s="2" t="s">
        <v>1454</v>
      </c>
      <c r="C459" s="103" t="s">
        <v>593</v>
      </c>
      <c r="D459" s="104" t="s">
        <v>338</v>
      </c>
      <c r="E459" s="104">
        <v>1</v>
      </c>
      <c r="F459" s="123">
        <v>175.16201850640454</v>
      </c>
      <c r="G459" s="124">
        <f t="shared" ref="G459:G466" si="19">F459*(100-$G$455)/100</f>
        <v>175.16201850640454</v>
      </c>
      <c r="I459" s="15"/>
      <c r="L459" s="5"/>
    </row>
    <row r="460" spans="2:12" ht="14.25" customHeight="1">
      <c r="B460" s="2" t="s">
        <v>1455</v>
      </c>
      <c r="C460" s="95" t="s">
        <v>594</v>
      </c>
      <c r="D460" s="96" t="s">
        <v>339</v>
      </c>
      <c r="E460" s="96">
        <v>1</v>
      </c>
      <c r="F460" s="94">
        <v>209.75272342958306</v>
      </c>
      <c r="G460" s="125">
        <f t="shared" si="19"/>
        <v>209.75272342958306</v>
      </c>
      <c r="I460" s="15"/>
      <c r="L460" s="5"/>
    </row>
    <row r="461" spans="2:12" ht="14.25" customHeight="1">
      <c r="B461" s="19"/>
      <c r="C461" s="95" t="s">
        <v>595</v>
      </c>
      <c r="D461" s="96" t="s">
        <v>341</v>
      </c>
      <c r="E461" s="96">
        <v>1</v>
      </c>
      <c r="F461" s="94">
        <v>232.444154492</v>
      </c>
      <c r="G461" s="125">
        <f t="shared" si="19"/>
        <v>232.44415449199997</v>
      </c>
      <c r="I461" s="15"/>
      <c r="L461" s="5"/>
    </row>
    <row r="462" spans="2:12" ht="14.25" customHeight="1">
      <c r="B462" s="19"/>
      <c r="C462" s="95" t="s">
        <v>596</v>
      </c>
      <c r="D462" s="96" t="s">
        <v>340</v>
      </c>
      <c r="E462" s="96">
        <v>1</v>
      </c>
      <c r="F462" s="94">
        <v>194.09449716140003</v>
      </c>
      <c r="G462" s="125">
        <f t="shared" si="19"/>
        <v>194.09449716140003</v>
      </c>
      <c r="I462" s="15"/>
      <c r="L462" s="5"/>
    </row>
    <row r="463" spans="2:12" ht="14.25" customHeight="1">
      <c r="B463" s="19"/>
      <c r="C463" s="95" t="s">
        <v>597</v>
      </c>
      <c r="D463" s="96" t="s">
        <v>342</v>
      </c>
      <c r="E463" s="96">
        <v>1</v>
      </c>
      <c r="F463" s="94">
        <v>207.61197475043602</v>
      </c>
      <c r="G463" s="125">
        <f t="shared" si="19"/>
        <v>207.61197475043602</v>
      </c>
      <c r="I463" s="15"/>
      <c r="L463" s="5"/>
    </row>
    <row r="464" spans="2:12" ht="14.25" customHeight="1">
      <c r="B464" s="19"/>
      <c r="C464" s="95" t="s">
        <v>598</v>
      </c>
      <c r="D464" s="96" t="s">
        <v>343</v>
      </c>
      <c r="E464" s="96">
        <v>1</v>
      </c>
      <c r="F464" s="94">
        <v>248.67912188014768</v>
      </c>
      <c r="G464" s="125">
        <f t="shared" si="19"/>
        <v>248.67912188014768</v>
      </c>
      <c r="I464" s="15"/>
    </row>
    <row r="465" spans="2:12" ht="14.25" customHeight="1">
      <c r="B465" s="19"/>
      <c r="C465" s="95" t="s">
        <v>599</v>
      </c>
      <c r="D465" s="96" t="s">
        <v>344</v>
      </c>
      <c r="E465" s="96">
        <v>1</v>
      </c>
      <c r="F465" s="94">
        <v>229.2497952605481</v>
      </c>
      <c r="G465" s="125">
        <f t="shared" si="19"/>
        <v>229.2497952605481</v>
      </c>
      <c r="I465" s="15"/>
    </row>
    <row r="466" spans="2:12" ht="14.25" customHeight="1">
      <c r="B466" s="19"/>
      <c r="C466" s="95" t="s">
        <v>600</v>
      </c>
      <c r="D466" s="96" t="s">
        <v>345</v>
      </c>
      <c r="E466" s="96">
        <v>1</v>
      </c>
      <c r="F466" s="94">
        <v>267.11936841381237</v>
      </c>
      <c r="G466" s="125">
        <f t="shared" si="19"/>
        <v>267.11936841381237</v>
      </c>
      <c r="I466" s="15"/>
    </row>
    <row r="467" spans="2:12" ht="14.25" customHeight="1">
      <c r="B467" s="19"/>
      <c r="C467" s="146"/>
      <c r="D467" s="30"/>
      <c r="E467" s="30"/>
      <c r="F467" s="93"/>
      <c r="G467" s="92"/>
      <c r="I467" s="15"/>
    </row>
    <row r="468" spans="2:12" ht="14.25" customHeight="1" thickBot="1">
      <c r="B468" s="49"/>
      <c r="C468" s="110"/>
      <c r="D468" s="111"/>
      <c r="E468" s="111"/>
      <c r="F468" s="112"/>
      <c r="G468" s="113"/>
      <c r="I468" s="15"/>
      <c r="L468" s="5"/>
    </row>
    <row r="469" spans="2:12" ht="14.25" customHeight="1" thickBot="1">
      <c r="B469" s="26"/>
      <c r="C469" s="27"/>
      <c r="D469" s="107"/>
      <c r="E469" s="107"/>
      <c r="F469" s="108"/>
      <c r="G469" s="109"/>
      <c r="I469" s="15"/>
      <c r="L469" s="5"/>
    </row>
    <row r="470" spans="2:12" ht="14.25" customHeight="1">
      <c r="B470" s="53"/>
      <c r="C470" s="99"/>
      <c r="D470" s="100"/>
      <c r="E470" s="100"/>
      <c r="F470" s="101"/>
      <c r="G470" s="102"/>
      <c r="I470" s="15"/>
      <c r="L470" s="5"/>
    </row>
    <row r="471" spans="2:12" ht="14.25" customHeight="1">
      <c r="B471" s="50"/>
      <c r="C471" s="146"/>
      <c r="D471" s="30"/>
      <c r="E471" s="30"/>
      <c r="F471" s="31"/>
      <c r="G471" s="148"/>
      <c r="I471" s="15"/>
      <c r="L471" s="5"/>
    </row>
    <row r="472" spans="2:12" ht="14.25" customHeight="1">
      <c r="B472" s="2" t="s">
        <v>1454</v>
      </c>
      <c r="C472" s="128">
        <v>16916063</v>
      </c>
      <c r="D472" s="129" t="s">
        <v>351</v>
      </c>
      <c r="E472" s="129">
        <v>1</v>
      </c>
      <c r="F472" s="586" t="s">
        <v>1438</v>
      </c>
      <c r="G472" s="587" t="s">
        <v>1438</v>
      </c>
      <c r="I472" s="15"/>
      <c r="L472" s="5"/>
    </row>
    <row r="473" spans="2:12" ht="14.25" customHeight="1">
      <c r="B473" s="2" t="s">
        <v>1456</v>
      </c>
      <c r="C473" s="126">
        <v>16916090</v>
      </c>
      <c r="D473" s="127" t="s">
        <v>569</v>
      </c>
      <c r="E473" s="127">
        <v>1</v>
      </c>
      <c r="F473" s="130" t="s">
        <v>1438</v>
      </c>
      <c r="G473" s="131" t="str">
        <f>F473</f>
        <v>on request</v>
      </c>
      <c r="I473" s="15"/>
      <c r="L473" s="5"/>
    </row>
    <row r="474" spans="2:12" ht="14.25" customHeight="1">
      <c r="B474" s="19"/>
      <c r="C474" s="126">
        <v>16916110</v>
      </c>
      <c r="D474" s="127" t="s">
        <v>339</v>
      </c>
      <c r="E474" s="127">
        <v>1</v>
      </c>
      <c r="F474" s="132" t="s">
        <v>1438</v>
      </c>
      <c r="G474" s="133" t="str">
        <f>F474</f>
        <v>on request</v>
      </c>
      <c r="I474" s="15"/>
      <c r="L474" s="5"/>
    </row>
    <row r="475" spans="2:12" ht="14.25" customHeight="1">
      <c r="B475" s="19"/>
      <c r="C475" s="126">
        <v>16916125</v>
      </c>
      <c r="D475" s="127" t="s">
        <v>341</v>
      </c>
      <c r="E475" s="127">
        <v>1</v>
      </c>
      <c r="F475" s="132" t="s">
        <v>1438</v>
      </c>
      <c r="G475" s="133" t="str">
        <f>F475</f>
        <v>on request</v>
      </c>
      <c r="I475" s="15"/>
    </row>
    <row r="476" spans="2:12" ht="14.25" customHeight="1">
      <c r="B476" s="19"/>
      <c r="C476" s="126">
        <v>16916140</v>
      </c>
      <c r="D476" s="127" t="s">
        <v>343</v>
      </c>
      <c r="E476" s="127">
        <v>1</v>
      </c>
      <c r="F476" s="132" t="s">
        <v>1438</v>
      </c>
      <c r="G476" s="133" t="str">
        <f>F476</f>
        <v>on request</v>
      </c>
      <c r="I476" s="15"/>
    </row>
    <row r="477" spans="2:12" ht="14.25" customHeight="1">
      <c r="B477" s="19"/>
      <c r="C477" s="126">
        <v>16916160</v>
      </c>
      <c r="D477" s="127" t="s">
        <v>345</v>
      </c>
      <c r="E477" s="127">
        <v>1</v>
      </c>
      <c r="F477" s="132" t="s">
        <v>1438</v>
      </c>
      <c r="G477" s="133" t="str">
        <f>F477</f>
        <v>on request</v>
      </c>
      <c r="I477" s="15"/>
    </row>
    <row r="478" spans="2:12" ht="14.25" customHeight="1">
      <c r="B478" s="19"/>
      <c r="C478" s="126">
        <v>16916225</v>
      </c>
      <c r="D478" s="127" t="s">
        <v>570</v>
      </c>
      <c r="E478" s="127">
        <v>1</v>
      </c>
      <c r="F478" s="132" t="s">
        <v>1438</v>
      </c>
      <c r="G478" s="133" t="str">
        <f t="shared" ref="G478:G479" si="20">F478</f>
        <v>on request</v>
      </c>
      <c r="I478" s="15"/>
    </row>
    <row r="479" spans="2:12" ht="14.25" customHeight="1">
      <c r="B479" s="19"/>
      <c r="C479" s="126">
        <v>16916315</v>
      </c>
      <c r="D479" s="127" t="s">
        <v>571</v>
      </c>
      <c r="E479" s="127">
        <v>1</v>
      </c>
      <c r="F479" s="132" t="s">
        <v>1438</v>
      </c>
      <c r="G479" s="133" t="str">
        <f t="shared" si="20"/>
        <v>on request</v>
      </c>
      <c r="I479" s="15"/>
    </row>
    <row r="480" spans="2:12" ht="14.25" customHeight="1">
      <c r="B480" s="19"/>
      <c r="C480" s="146"/>
      <c r="D480" s="30"/>
      <c r="E480" s="30"/>
      <c r="F480" s="31"/>
      <c r="G480" s="148"/>
      <c r="I480" s="15"/>
    </row>
    <row r="481" spans="2:12" ht="14.25" customHeight="1">
      <c r="B481" s="19"/>
      <c r="C481" s="146"/>
      <c r="D481" s="30"/>
      <c r="E481" s="30"/>
      <c r="F481" s="31"/>
      <c r="G481" s="148"/>
      <c r="I481" s="15"/>
      <c r="L481" s="5"/>
    </row>
    <row r="482" spans="2:12" ht="14.25" customHeight="1" thickBot="1">
      <c r="B482" s="49"/>
      <c r="C482" s="110"/>
      <c r="D482" s="111"/>
      <c r="E482" s="111"/>
      <c r="F482" s="112"/>
      <c r="G482" s="113"/>
      <c r="I482" s="15"/>
      <c r="L482" s="5"/>
    </row>
    <row r="483" spans="2:12" ht="14.25" customHeight="1" thickBot="1">
      <c r="B483" s="26"/>
      <c r="C483" s="27"/>
      <c r="D483" s="107"/>
      <c r="E483" s="107"/>
      <c r="F483" s="108"/>
      <c r="G483" s="109"/>
      <c r="I483" s="15"/>
      <c r="L483" s="5"/>
    </row>
    <row r="484" spans="2:12" ht="14.25" customHeight="1">
      <c r="B484" s="53"/>
      <c r="C484" s="99"/>
      <c r="D484" s="100"/>
      <c r="E484" s="100"/>
      <c r="F484" s="101"/>
      <c r="G484" s="102"/>
      <c r="I484" s="15"/>
      <c r="L484" s="5"/>
    </row>
    <row r="485" spans="2:12" ht="14.25" customHeight="1">
      <c r="B485" s="19"/>
      <c r="C485" s="146"/>
      <c r="D485" s="30"/>
      <c r="E485" s="30"/>
      <c r="F485" s="31"/>
      <c r="G485" s="148"/>
      <c r="I485" s="15"/>
      <c r="L485" s="5"/>
    </row>
    <row r="486" spans="2:12" ht="14.25" customHeight="1">
      <c r="B486" s="2" t="s">
        <v>1457</v>
      </c>
      <c r="C486" s="103" t="s">
        <v>601</v>
      </c>
      <c r="D486" s="104" t="s">
        <v>346</v>
      </c>
      <c r="E486" s="104">
        <v>24</v>
      </c>
      <c r="F486" s="123">
        <v>50.321143002226677</v>
      </c>
      <c r="G486" s="124">
        <f t="shared" ref="G486:G494" si="21">F486*(100-$G$455)/100</f>
        <v>50.32114300222667</v>
      </c>
      <c r="I486" s="15"/>
      <c r="L486" s="5"/>
    </row>
    <row r="487" spans="2:12" ht="14.25" customHeight="1">
      <c r="B487" s="2" t="s">
        <v>1455</v>
      </c>
      <c r="C487" s="95" t="s">
        <v>602</v>
      </c>
      <c r="D487" s="96" t="s">
        <v>347</v>
      </c>
      <c r="E487" s="96">
        <v>20</v>
      </c>
      <c r="F487" s="94">
        <v>54.941366417347652</v>
      </c>
      <c r="G487" s="125">
        <f t="shared" si="21"/>
        <v>54.941366417347652</v>
      </c>
      <c r="I487" s="15"/>
      <c r="L487" s="5"/>
    </row>
    <row r="488" spans="2:12" ht="14.25" customHeight="1">
      <c r="B488" s="1"/>
      <c r="C488" s="95" t="s">
        <v>603</v>
      </c>
      <c r="D488" s="96" t="s">
        <v>348</v>
      </c>
      <c r="E488" s="96">
        <v>10</v>
      </c>
      <c r="F488" s="94">
        <v>58.437019323802808</v>
      </c>
      <c r="G488" s="125">
        <f t="shared" si="21"/>
        <v>58.437019323802808</v>
      </c>
      <c r="I488" s="15"/>
    </row>
    <row r="489" spans="2:12" ht="14.25" customHeight="1">
      <c r="B489" s="19"/>
      <c r="C489" s="95" t="s">
        <v>604</v>
      </c>
      <c r="D489" s="96" t="s">
        <v>349</v>
      </c>
      <c r="E489" s="96">
        <v>5</v>
      </c>
      <c r="F489" s="94">
        <v>72.026708723704104</v>
      </c>
      <c r="G489" s="125">
        <f t="shared" si="21"/>
        <v>72.026708723704104</v>
      </c>
      <c r="I489" s="15"/>
    </row>
    <row r="490" spans="2:12" ht="14.25" customHeight="1">
      <c r="B490" s="19"/>
      <c r="C490" s="95" t="s">
        <v>605</v>
      </c>
      <c r="D490" s="96" t="s">
        <v>350</v>
      </c>
      <c r="E490" s="96">
        <v>3</v>
      </c>
      <c r="F490" s="94">
        <v>74.939752812416771</v>
      </c>
      <c r="G490" s="125">
        <f t="shared" si="21"/>
        <v>74.939752812416771</v>
      </c>
      <c r="I490" s="15"/>
    </row>
    <row r="491" spans="2:12" ht="14.25" customHeight="1">
      <c r="B491" s="19"/>
      <c r="C491" s="95" t="s">
        <v>606</v>
      </c>
      <c r="D491" s="96" t="s">
        <v>351</v>
      </c>
      <c r="E491" s="96">
        <v>4</v>
      </c>
      <c r="F491" s="94">
        <v>109.04269221376424</v>
      </c>
      <c r="G491" s="125">
        <f t="shared" si="21"/>
        <v>109.04269221376424</v>
      </c>
      <c r="I491" s="15"/>
    </row>
    <row r="492" spans="2:12" ht="14.25" customHeight="1">
      <c r="B492" s="19"/>
      <c r="C492" s="95" t="s">
        <v>607</v>
      </c>
      <c r="D492" s="96" t="s">
        <v>352</v>
      </c>
      <c r="E492" s="96">
        <v>1</v>
      </c>
      <c r="F492" s="94">
        <v>249.24818165561712</v>
      </c>
      <c r="G492" s="125">
        <f t="shared" si="21"/>
        <v>249.24818165561712</v>
      </c>
      <c r="I492" s="15"/>
    </row>
    <row r="493" spans="2:12" ht="14.25" customHeight="1">
      <c r="B493" s="19"/>
      <c r="C493" s="95" t="s">
        <v>608</v>
      </c>
      <c r="D493" s="96" t="s">
        <v>353</v>
      </c>
      <c r="E493" s="96">
        <v>1</v>
      </c>
      <c r="F493" s="94">
        <v>314.58166349641868</v>
      </c>
      <c r="G493" s="125">
        <f t="shared" si="21"/>
        <v>314.58166349641868</v>
      </c>
      <c r="I493" s="15"/>
    </row>
    <row r="494" spans="2:12" ht="14.25" customHeight="1">
      <c r="B494" s="19"/>
      <c r="C494" s="95" t="s">
        <v>609</v>
      </c>
      <c r="D494" s="96" t="s">
        <v>354</v>
      </c>
      <c r="E494" s="96">
        <v>1</v>
      </c>
      <c r="F494" s="94">
        <v>471.87249524462806</v>
      </c>
      <c r="G494" s="125">
        <f t="shared" si="21"/>
        <v>471.87249524462806</v>
      </c>
      <c r="I494" s="15"/>
    </row>
    <row r="495" spans="2:12" ht="14.25" customHeight="1">
      <c r="B495" s="19"/>
      <c r="C495" s="146"/>
      <c r="D495" s="30"/>
      <c r="E495" s="30"/>
      <c r="F495" s="31"/>
      <c r="G495" s="148"/>
      <c r="I495" s="15"/>
    </row>
    <row r="496" spans="2:12" ht="14.25" customHeight="1" thickBot="1">
      <c r="B496" s="49"/>
      <c r="C496" s="110"/>
      <c r="D496" s="111"/>
      <c r="E496" s="111"/>
      <c r="F496" s="112"/>
      <c r="G496" s="113"/>
      <c r="I496" s="15"/>
    </row>
    <row r="497" spans="2:12" ht="14.25" customHeight="1" thickBot="1">
      <c r="B497" s="26"/>
      <c r="C497" s="27"/>
      <c r="D497" s="107"/>
      <c r="E497" s="107"/>
      <c r="F497" s="108"/>
      <c r="G497" s="109"/>
      <c r="I497" s="15"/>
      <c r="L497" s="5"/>
    </row>
    <row r="498" spans="2:12" ht="14.25" customHeight="1">
      <c r="B498" s="53"/>
      <c r="C498" s="99"/>
      <c r="D498" s="100"/>
      <c r="E498" s="100"/>
      <c r="F498" s="101"/>
      <c r="G498" s="102"/>
      <c r="I498" s="15"/>
      <c r="L498" s="5"/>
    </row>
    <row r="499" spans="2:12" ht="14.25" customHeight="1">
      <c r="B499" s="19"/>
      <c r="C499" s="146"/>
      <c r="D499" s="30"/>
      <c r="E499" s="30"/>
      <c r="F499" s="31"/>
      <c r="G499" s="148"/>
      <c r="I499" s="15"/>
      <c r="L499" s="5"/>
    </row>
    <row r="500" spans="2:12" ht="14.25" customHeight="1">
      <c r="B500" s="2" t="s">
        <v>1457</v>
      </c>
      <c r="C500" s="103" t="s">
        <v>610</v>
      </c>
      <c r="D500" s="104" t="s">
        <v>346</v>
      </c>
      <c r="E500" s="104">
        <v>24</v>
      </c>
      <c r="F500" s="123">
        <v>37.788278899625801</v>
      </c>
      <c r="G500" s="124">
        <f t="shared" ref="G500:G508" si="22">F500*(100-$G$455)/100</f>
        <v>37.788278899625801</v>
      </c>
      <c r="I500" s="15"/>
      <c r="L500" s="5"/>
    </row>
    <row r="501" spans="2:12" ht="14.25" customHeight="1">
      <c r="B501" s="2" t="s">
        <v>1458</v>
      </c>
      <c r="C501" s="95" t="s">
        <v>611</v>
      </c>
      <c r="D501" s="96" t="s">
        <v>347</v>
      </c>
      <c r="E501" s="96">
        <v>20</v>
      </c>
      <c r="F501" s="94">
        <v>43.275641020224022</v>
      </c>
      <c r="G501" s="125">
        <f t="shared" si="22"/>
        <v>43.275641020224022</v>
      </c>
      <c r="I501" s="15"/>
      <c r="L501" s="5"/>
    </row>
    <row r="502" spans="2:12" ht="14.25" customHeight="1">
      <c r="B502" s="2"/>
      <c r="C502" s="95" t="s">
        <v>612</v>
      </c>
      <c r="D502" s="96" t="s">
        <v>348</v>
      </c>
      <c r="E502" s="96">
        <v>10</v>
      </c>
      <c r="F502" s="94">
        <v>47.611334547610277</v>
      </c>
      <c r="G502" s="125">
        <f t="shared" si="22"/>
        <v>47.611334547610277</v>
      </c>
      <c r="I502" s="15"/>
      <c r="L502" s="5"/>
    </row>
    <row r="503" spans="2:12" ht="14.25" customHeight="1">
      <c r="B503" s="1"/>
      <c r="C503" s="95" t="s">
        <v>613</v>
      </c>
      <c r="D503" s="96" t="s">
        <v>349</v>
      </c>
      <c r="E503" s="96">
        <v>5</v>
      </c>
      <c r="F503" s="94">
        <v>70.102744720926466</v>
      </c>
      <c r="G503" s="125">
        <f t="shared" si="22"/>
        <v>70.102744720926466</v>
      </c>
      <c r="I503" s="15"/>
      <c r="L503" s="5"/>
    </row>
    <row r="504" spans="2:12" ht="14.25" customHeight="1">
      <c r="B504" s="1"/>
      <c r="C504" s="95" t="s">
        <v>614</v>
      </c>
      <c r="D504" s="96" t="s">
        <v>350</v>
      </c>
      <c r="E504" s="96">
        <v>3</v>
      </c>
      <c r="F504" s="94">
        <v>96.577573322528764</v>
      </c>
      <c r="G504" s="125">
        <f t="shared" si="22"/>
        <v>96.577573322528764</v>
      </c>
      <c r="I504" s="15"/>
      <c r="L504" s="5"/>
    </row>
    <row r="505" spans="2:12" ht="14.25" customHeight="1">
      <c r="B505" s="19"/>
      <c r="C505" s="95" t="s">
        <v>615</v>
      </c>
      <c r="D505" s="96" t="s">
        <v>351</v>
      </c>
      <c r="E505" s="96">
        <v>4</v>
      </c>
      <c r="F505" s="94">
        <v>109.04269221376424</v>
      </c>
      <c r="G505" s="125">
        <f t="shared" si="22"/>
        <v>109.04269221376424</v>
      </c>
      <c r="I505" s="15"/>
      <c r="L505" s="5"/>
    </row>
    <row r="506" spans="2:12" ht="14.25" customHeight="1">
      <c r="B506" s="19"/>
      <c r="C506" s="95" t="s">
        <v>616</v>
      </c>
      <c r="D506" s="96" t="s">
        <v>352</v>
      </c>
      <c r="E506" s="96">
        <v>1</v>
      </c>
      <c r="F506" s="94">
        <v>249.24818165561712</v>
      </c>
      <c r="G506" s="125">
        <f t="shared" si="22"/>
        <v>249.24818165561712</v>
      </c>
      <c r="I506" s="15"/>
      <c r="L506" s="5"/>
    </row>
    <row r="507" spans="2:12" ht="14.25" customHeight="1">
      <c r="B507" s="19"/>
      <c r="C507" s="95" t="s">
        <v>617</v>
      </c>
      <c r="D507" s="96" t="s">
        <v>353</v>
      </c>
      <c r="E507" s="96">
        <v>1</v>
      </c>
      <c r="F507" s="94">
        <v>314.58166349641868</v>
      </c>
      <c r="G507" s="125">
        <f t="shared" si="22"/>
        <v>314.58166349641868</v>
      </c>
      <c r="I507" s="15"/>
      <c r="L507" s="5"/>
    </row>
    <row r="508" spans="2:12" ht="14.25" customHeight="1">
      <c r="B508" s="19"/>
      <c r="C508" s="95" t="s">
        <v>618</v>
      </c>
      <c r="D508" s="96" t="s">
        <v>354</v>
      </c>
      <c r="E508" s="96">
        <v>1</v>
      </c>
      <c r="F508" s="94">
        <v>471.87249524462806</v>
      </c>
      <c r="G508" s="125">
        <f t="shared" si="22"/>
        <v>471.87249524462806</v>
      </c>
      <c r="I508" s="15"/>
      <c r="L508" s="5"/>
    </row>
    <row r="509" spans="2:12" ht="14.25" customHeight="1">
      <c r="B509" s="19"/>
      <c r="C509" s="146"/>
      <c r="D509" s="30"/>
      <c r="E509" s="30"/>
      <c r="F509" s="31"/>
      <c r="G509" s="148"/>
      <c r="I509" s="15"/>
      <c r="L509" s="5"/>
    </row>
    <row r="510" spans="2:12" ht="14.25" customHeight="1" thickBot="1">
      <c r="B510" s="49"/>
      <c r="C510" s="110"/>
      <c r="D510" s="111"/>
      <c r="E510" s="111"/>
      <c r="F510" s="112"/>
      <c r="G510" s="113"/>
      <c r="I510" s="15"/>
    </row>
    <row r="511" spans="2:12" ht="14.25" customHeight="1" thickBot="1">
      <c r="B511" s="26"/>
      <c r="C511" s="27"/>
      <c r="D511" s="107"/>
      <c r="E511" s="107"/>
      <c r="F511" s="108"/>
      <c r="G511" s="109"/>
      <c r="I511" s="15"/>
    </row>
    <row r="512" spans="2:12" ht="14.25" customHeight="1">
      <c r="B512" s="42"/>
      <c r="C512" s="99"/>
      <c r="D512" s="100"/>
      <c r="E512" s="100"/>
      <c r="F512" s="101"/>
      <c r="G512" s="102"/>
      <c r="I512" s="15"/>
    </row>
    <row r="513" spans="2:12" ht="14.25" customHeight="1">
      <c r="B513" s="21"/>
      <c r="C513" s="146"/>
      <c r="D513" s="30"/>
      <c r="E513" s="30"/>
      <c r="F513" s="31"/>
      <c r="G513" s="148"/>
      <c r="I513" s="15"/>
    </row>
    <row r="514" spans="2:12" ht="14.25" customHeight="1">
      <c r="B514" s="24"/>
      <c r="C514" s="103" t="s">
        <v>619</v>
      </c>
      <c r="D514" s="104" t="s">
        <v>19</v>
      </c>
      <c r="E514" s="104">
        <v>12</v>
      </c>
      <c r="F514" s="123">
        <v>50.741163312692237</v>
      </c>
      <c r="G514" s="124">
        <f t="shared" ref="G514:G521" si="23">F514*(100-$G$455)/100</f>
        <v>50.741163312692237</v>
      </c>
      <c r="I514" s="15"/>
      <c r="L514" s="5"/>
    </row>
    <row r="515" spans="2:12" ht="14.25" customHeight="1">
      <c r="B515" s="2" t="s">
        <v>1461</v>
      </c>
      <c r="C515" s="103" t="s">
        <v>620</v>
      </c>
      <c r="D515" s="104" t="s">
        <v>348</v>
      </c>
      <c r="E515" s="104">
        <v>12</v>
      </c>
      <c r="F515" s="123">
        <v>62.704967639823664</v>
      </c>
      <c r="G515" s="124">
        <f t="shared" si="23"/>
        <v>62.704967639823664</v>
      </c>
      <c r="I515" s="15"/>
      <c r="L515" s="5"/>
    </row>
    <row r="516" spans="2:12" ht="14.25" customHeight="1">
      <c r="B516" s="4" t="s">
        <v>1459</v>
      </c>
      <c r="C516" s="95" t="s">
        <v>621</v>
      </c>
      <c r="D516" s="96" t="s">
        <v>349</v>
      </c>
      <c r="E516" s="96">
        <v>8</v>
      </c>
      <c r="F516" s="94">
        <v>75.725597264255498</v>
      </c>
      <c r="G516" s="125">
        <f t="shared" si="23"/>
        <v>75.725597264255498</v>
      </c>
      <c r="I516" s="15"/>
      <c r="L516" s="5"/>
    </row>
    <row r="517" spans="2:12" ht="14.25" customHeight="1">
      <c r="B517" s="21"/>
      <c r="C517" s="95" t="s">
        <v>622</v>
      </c>
      <c r="D517" s="96" t="s">
        <v>350</v>
      </c>
      <c r="E517" s="96">
        <v>6</v>
      </c>
      <c r="F517" s="94">
        <v>127.04936939469026</v>
      </c>
      <c r="G517" s="125">
        <f t="shared" si="23"/>
        <v>127.04936939469026</v>
      </c>
      <c r="I517" s="15"/>
      <c r="L517" s="5"/>
    </row>
    <row r="518" spans="2:12" ht="14.25" customHeight="1">
      <c r="B518" s="21"/>
      <c r="C518" s="95" t="s">
        <v>623</v>
      </c>
      <c r="D518" s="96" t="s">
        <v>351</v>
      </c>
      <c r="E518" s="96">
        <v>2</v>
      </c>
      <c r="F518" s="94">
        <v>135.51752081536657</v>
      </c>
      <c r="G518" s="125">
        <f t="shared" si="23"/>
        <v>135.51752081536657</v>
      </c>
      <c r="I518" s="15"/>
      <c r="L518" s="5"/>
    </row>
    <row r="519" spans="2:12" ht="14.25" customHeight="1">
      <c r="B519" s="21"/>
      <c r="C519" s="95" t="s">
        <v>624</v>
      </c>
      <c r="D519" s="96" t="s">
        <v>352</v>
      </c>
      <c r="E519" s="96">
        <v>1</v>
      </c>
      <c r="F519" s="94">
        <v>268.60976306385135</v>
      </c>
      <c r="G519" s="125">
        <f t="shared" si="23"/>
        <v>268.60976306385135</v>
      </c>
      <c r="I519" s="15"/>
      <c r="L519" s="5"/>
    </row>
    <row r="520" spans="2:12" ht="14.25" customHeight="1">
      <c r="B520" s="21"/>
      <c r="C520" s="95" t="s">
        <v>625</v>
      </c>
      <c r="D520" s="96" t="s">
        <v>353</v>
      </c>
      <c r="E520" s="96">
        <v>1</v>
      </c>
      <c r="F520" s="94">
        <v>336.36852347153462</v>
      </c>
      <c r="G520" s="125">
        <f t="shared" si="23"/>
        <v>336.36852347153467</v>
      </c>
      <c r="I520" s="15"/>
      <c r="L520" s="5"/>
    </row>
    <row r="521" spans="2:12" ht="14.25" customHeight="1">
      <c r="B521" s="21"/>
      <c r="C521" s="95" t="s">
        <v>626</v>
      </c>
      <c r="D521" s="96" t="s">
        <v>354</v>
      </c>
      <c r="E521" s="96">
        <v>1</v>
      </c>
      <c r="F521" s="94">
        <v>508.1703794942149</v>
      </c>
      <c r="G521" s="125">
        <f t="shared" si="23"/>
        <v>508.17037949421484</v>
      </c>
      <c r="I521" s="15"/>
      <c r="L521" s="5"/>
    </row>
    <row r="522" spans="2:12" ht="14.25" customHeight="1">
      <c r="B522" s="21"/>
      <c r="C522" s="146"/>
      <c r="D522" s="30"/>
      <c r="E522" s="30"/>
      <c r="F522" s="31"/>
      <c r="G522" s="148"/>
      <c r="I522" s="15"/>
      <c r="L522" s="5"/>
    </row>
    <row r="523" spans="2:12" ht="14.25" customHeight="1">
      <c r="B523" s="21"/>
      <c r="C523" s="146"/>
      <c r="D523" s="30"/>
      <c r="E523" s="30"/>
      <c r="F523" s="31"/>
      <c r="G523" s="148"/>
      <c r="I523" s="15"/>
      <c r="L523" s="22"/>
    </row>
    <row r="524" spans="2:12" ht="14.25" customHeight="1" thickBot="1">
      <c r="B524" s="23"/>
      <c r="C524" s="110"/>
      <c r="D524" s="111"/>
      <c r="E524" s="111"/>
      <c r="F524" s="112"/>
      <c r="G524" s="113"/>
      <c r="I524" s="15"/>
      <c r="L524" s="22"/>
    </row>
    <row r="525" spans="2:12" ht="14.25" customHeight="1" thickBot="1">
      <c r="C525" s="27"/>
      <c r="D525" s="107"/>
      <c r="E525" s="107"/>
      <c r="F525" s="108"/>
      <c r="G525" s="109"/>
      <c r="I525" s="15"/>
      <c r="L525" s="22"/>
    </row>
    <row r="526" spans="2:12" ht="14.25" customHeight="1">
      <c r="B526" s="62"/>
      <c r="C526" s="99"/>
      <c r="D526" s="100"/>
      <c r="E526" s="100"/>
      <c r="F526" s="101"/>
      <c r="G526" s="102"/>
      <c r="I526" s="15"/>
      <c r="L526" s="5"/>
    </row>
    <row r="527" spans="2:12" ht="14.25" customHeight="1">
      <c r="B527" s="19"/>
      <c r="C527" s="146"/>
      <c r="D527" s="30"/>
      <c r="E527" s="30"/>
      <c r="F527" s="31"/>
      <c r="G527" s="148"/>
      <c r="I527" s="15"/>
      <c r="L527" s="5"/>
    </row>
    <row r="528" spans="2:12" ht="14.25" customHeight="1">
      <c r="B528" s="19"/>
      <c r="C528" s="103" t="s">
        <v>627</v>
      </c>
      <c r="D528" s="104" t="s">
        <v>19</v>
      </c>
      <c r="E528" s="104">
        <v>12</v>
      </c>
      <c r="F528" s="123">
        <v>53.667756443677945</v>
      </c>
      <c r="G528" s="124">
        <f t="shared" ref="G528:G535" si="24">F528*(100-$G$455)/100</f>
        <v>53.667756443677945</v>
      </c>
      <c r="I528" s="15"/>
      <c r="L528" s="5"/>
    </row>
    <row r="529" spans="2:12" ht="14.25" customHeight="1">
      <c r="B529" s="2" t="s">
        <v>1461</v>
      </c>
      <c r="C529" s="95" t="s">
        <v>628</v>
      </c>
      <c r="D529" s="96" t="s">
        <v>348</v>
      </c>
      <c r="E529" s="96">
        <v>12</v>
      </c>
      <c r="F529" s="94">
        <v>70.820843961399817</v>
      </c>
      <c r="G529" s="125">
        <f t="shared" si="24"/>
        <v>70.820843961399817</v>
      </c>
      <c r="I529" s="15"/>
      <c r="L529" s="5"/>
    </row>
    <row r="530" spans="2:12" ht="14.25" customHeight="1">
      <c r="B530" s="4" t="s">
        <v>1455</v>
      </c>
      <c r="C530" s="95" t="s">
        <v>629</v>
      </c>
      <c r="D530" s="96" t="s">
        <v>349</v>
      </c>
      <c r="E530" s="96">
        <v>8</v>
      </c>
      <c r="F530" s="94">
        <v>75.725597264255498</v>
      </c>
      <c r="G530" s="125">
        <f t="shared" si="24"/>
        <v>75.725597264255498</v>
      </c>
      <c r="I530" s="15"/>
      <c r="L530" s="5"/>
    </row>
    <row r="531" spans="2:12" ht="14.25" customHeight="1">
      <c r="B531" s="19"/>
      <c r="C531" s="95" t="s">
        <v>630</v>
      </c>
      <c r="D531" s="96" t="s">
        <v>350</v>
      </c>
      <c r="E531" s="96">
        <v>6</v>
      </c>
      <c r="F531" s="94">
        <v>127.04936939469026</v>
      </c>
      <c r="G531" s="125">
        <f t="shared" si="24"/>
        <v>127.04936939469026</v>
      </c>
      <c r="I531" s="15"/>
      <c r="L531" s="5"/>
    </row>
    <row r="532" spans="2:12" ht="14.25" customHeight="1">
      <c r="B532" s="19"/>
      <c r="C532" s="95" t="s">
        <v>631</v>
      </c>
      <c r="D532" s="96" t="s">
        <v>351</v>
      </c>
      <c r="E532" s="96">
        <v>2</v>
      </c>
      <c r="F532" s="94">
        <v>135.51752081536657</v>
      </c>
      <c r="G532" s="125">
        <f t="shared" si="24"/>
        <v>135.51752081536657</v>
      </c>
      <c r="I532" s="15"/>
      <c r="L532" s="5"/>
    </row>
    <row r="533" spans="2:12" ht="14.25" customHeight="1">
      <c r="B533" s="19"/>
      <c r="C533" s="95" t="s">
        <v>632</v>
      </c>
      <c r="D533" s="96" t="s">
        <v>352</v>
      </c>
      <c r="E533" s="96">
        <v>1</v>
      </c>
      <c r="F533" s="94">
        <v>268.60976306385135</v>
      </c>
      <c r="G533" s="125">
        <f t="shared" si="24"/>
        <v>268.60976306385135</v>
      </c>
      <c r="I533" s="15"/>
    </row>
    <row r="534" spans="2:12" ht="14.25" customHeight="1">
      <c r="B534" s="19"/>
      <c r="C534" s="95" t="s">
        <v>633</v>
      </c>
      <c r="D534" s="96" t="s">
        <v>353</v>
      </c>
      <c r="E534" s="96">
        <v>1</v>
      </c>
      <c r="F534" s="94">
        <v>336.36852347153462</v>
      </c>
      <c r="G534" s="125">
        <f t="shared" si="24"/>
        <v>336.36852347153467</v>
      </c>
      <c r="I534" s="15"/>
    </row>
    <row r="535" spans="2:12" ht="14.25" customHeight="1">
      <c r="B535" s="19"/>
      <c r="C535" s="95" t="s">
        <v>634</v>
      </c>
      <c r="D535" s="96" t="s">
        <v>354</v>
      </c>
      <c r="E535" s="96">
        <v>1</v>
      </c>
      <c r="F535" s="94">
        <v>508.1703794942149</v>
      </c>
      <c r="G535" s="125">
        <f t="shared" si="24"/>
        <v>508.17037949421484</v>
      </c>
      <c r="I535" s="15"/>
      <c r="L535" s="22"/>
    </row>
    <row r="536" spans="2:12" ht="14.25" customHeight="1">
      <c r="B536" s="19"/>
      <c r="C536" s="146"/>
      <c r="D536" s="30"/>
      <c r="E536" s="30"/>
      <c r="F536" s="31"/>
      <c r="G536" s="148"/>
      <c r="I536" s="15"/>
      <c r="L536" s="22"/>
    </row>
    <row r="537" spans="2:12" ht="14.25" customHeight="1">
      <c r="B537" s="19"/>
      <c r="C537" s="146"/>
      <c r="D537" s="30"/>
      <c r="E537" s="30"/>
      <c r="F537" s="31"/>
      <c r="G537" s="148"/>
      <c r="I537" s="15"/>
      <c r="L537" s="5"/>
    </row>
    <row r="538" spans="2:12" ht="14.25" customHeight="1" thickBot="1">
      <c r="B538" s="49"/>
      <c r="C538" s="110"/>
      <c r="D538" s="111"/>
      <c r="E538" s="111"/>
      <c r="F538" s="112"/>
      <c r="G538" s="113"/>
      <c r="I538" s="15"/>
      <c r="L538" s="5"/>
    </row>
    <row r="539" spans="2:12" ht="14.25" customHeight="1" thickBot="1">
      <c r="B539" s="26"/>
      <c r="C539" s="27"/>
      <c r="D539" s="107"/>
      <c r="E539" s="107"/>
      <c r="F539" s="108"/>
      <c r="G539" s="109"/>
      <c r="I539" s="15"/>
      <c r="L539" s="5"/>
    </row>
    <row r="540" spans="2:12" ht="14.25" customHeight="1">
      <c r="B540" s="44"/>
      <c r="C540" s="99"/>
      <c r="D540" s="100"/>
      <c r="E540" s="100"/>
      <c r="F540" s="101"/>
      <c r="G540" s="102"/>
      <c r="I540" s="15"/>
      <c r="L540" s="5"/>
    </row>
    <row r="541" spans="2:12" ht="14.25" customHeight="1">
      <c r="B541" s="41"/>
      <c r="C541" s="146"/>
      <c r="D541" s="30"/>
      <c r="E541" s="30"/>
      <c r="F541" s="31"/>
      <c r="G541" s="148"/>
      <c r="I541" s="15"/>
      <c r="L541" s="5"/>
    </row>
    <row r="542" spans="2:12" ht="14.25" customHeight="1">
      <c r="B542" s="21"/>
      <c r="C542" s="103" t="s">
        <v>635</v>
      </c>
      <c r="D542" s="104" t="s">
        <v>137</v>
      </c>
      <c r="E542" s="104">
        <v>8</v>
      </c>
      <c r="F542" s="123">
        <v>39.996772790138166</v>
      </c>
      <c r="G542" s="124">
        <f t="shared" ref="G542:G550" si="25">F542*(100-$G$455)/100</f>
        <v>39.996772790138166</v>
      </c>
      <c r="I542" s="15"/>
      <c r="L542" s="5"/>
    </row>
    <row r="543" spans="2:12" ht="14.25" customHeight="1">
      <c r="B543" s="2" t="s">
        <v>1460</v>
      </c>
      <c r="C543" s="95" t="s">
        <v>636</v>
      </c>
      <c r="D543" s="96" t="s">
        <v>19</v>
      </c>
      <c r="E543" s="96">
        <v>8</v>
      </c>
      <c r="F543" s="94">
        <v>52.38059742773514</v>
      </c>
      <c r="G543" s="125">
        <f t="shared" si="25"/>
        <v>52.38059742773514</v>
      </c>
      <c r="I543" s="15"/>
      <c r="L543" s="5"/>
    </row>
    <row r="544" spans="2:12" ht="14.25" customHeight="1">
      <c r="B544" s="4" t="s">
        <v>1459</v>
      </c>
      <c r="C544" s="103" t="s">
        <v>637</v>
      </c>
      <c r="D544" s="104" t="s">
        <v>348</v>
      </c>
      <c r="E544" s="104">
        <v>10</v>
      </c>
      <c r="F544" s="123">
        <v>60.875846932957579</v>
      </c>
      <c r="G544" s="124">
        <f t="shared" si="25"/>
        <v>60.875846932957572</v>
      </c>
      <c r="I544" s="15"/>
      <c r="L544" s="5"/>
    </row>
    <row r="545" spans="2:12" ht="14.25" customHeight="1">
      <c r="B545" s="21"/>
      <c r="C545" s="95" t="s">
        <v>638</v>
      </c>
      <c r="D545" s="96" t="s">
        <v>349</v>
      </c>
      <c r="E545" s="96">
        <v>8</v>
      </c>
      <c r="F545" s="94">
        <v>73.517103373743126</v>
      </c>
      <c r="G545" s="125">
        <f t="shared" si="25"/>
        <v>73.517103373743126</v>
      </c>
      <c r="I545" s="15"/>
      <c r="L545" s="5"/>
    </row>
    <row r="546" spans="2:12" ht="14.25" customHeight="1">
      <c r="B546" s="21"/>
      <c r="C546" s="103" t="s">
        <v>639</v>
      </c>
      <c r="D546" s="104" t="s">
        <v>350</v>
      </c>
      <c r="E546" s="104">
        <v>5</v>
      </c>
      <c r="F546" s="123">
        <v>123.35048085413885</v>
      </c>
      <c r="G546" s="124">
        <f t="shared" si="25"/>
        <v>123.35048085413887</v>
      </c>
      <c r="I546" s="15"/>
      <c r="L546" s="5"/>
    </row>
    <row r="547" spans="2:12" ht="14.25" customHeight="1">
      <c r="B547" s="21"/>
      <c r="C547" s="95" t="s">
        <v>640</v>
      </c>
      <c r="D547" s="96" t="s">
        <v>351</v>
      </c>
      <c r="E547" s="96">
        <v>2</v>
      </c>
      <c r="F547" s="94">
        <v>131.56120047162653</v>
      </c>
      <c r="G547" s="125">
        <f t="shared" si="25"/>
        <v>131.56120047162653</v>
      </c>
      <c r="I547" s="15"/>
      <c r="L547" s="5"/>
    </row>
    <row r="548" spans="2:12" ht="14.25" customHeight="1">
      <c r="B548" s="21"/>
      <c r="C548" s="95" t="s">
        <v>641</v>
      </c>
      <c r="D548" s="96" t="s">
        <v>352</v>
      </c>
      <c r="E548" s="96">
        <v>1</v>
      </c>
      <c r="F548" s="94">
        <v>260.77841663000993</v>
      </c>
      <c r="G548" s="125">
        <f t="shared" si="25"/>
        <v>260.77841663000993</v>
      </c>
      <c r="I548" s="15"/>
      <c r="L548" s="5"/>
    </row>
    <row r="549" spans="2:12" ht="14.25" customHeight="1">
      <c r="B549" s="3"/>
      <c r="C549" s="95" t="s">
        <v>642</v>
      </c>
      <c r="D549" s="96" t="s">
        <v>353</v>
      </c>
      <c r="E549" s="96">
        <v>1</v>
      </c>
      <c r="F549" s="94">
        <v>326.57256590809624</v>
      </c>
      <c r="G549" s="125">
        <f t="shared" si="25"/>
        <v>326.57256590809624</v>
      </c>
      <c r="I549" s="15"/>
      <c r="L549" s="5"/>
    </row>
    <row r="550" spans="2:12" ht="14.25" customHeight="1">
      <c r="B550" s="3"/>
      <c r="C550" s="95" t="s">
        <v>643</v>
      </c>
      <c r="D550" s="96" t="s">
        <v>354</v>
      </c>
      <c r="E550" s="96">
        <v>1</v>
      </c>
      <c r="F550" s="94">
        <v>493.37482533200915</v>
      </c>
      <c r="G550" s="125">
        <f t="shared" si="25"/>
        <v>493.37482533200915</v>
      </c>
      <c r="I550" s="15"/>
    </row>
    <row r="551" spans="2:12" ht="14.25" customHeight="1">
      <c r="B551" s="3"/>
      <c r="C551" s="146"/>
      <c r="D551" s="30"/>
      <c r="E551" s="30"/>
      <c r="F551" s="31"/>
      <c r="G551" s="148"/>
      <c r="I551" s="15"/>
      <c r="L551" s="22"/>
    </row>
    <row r="552" spans="2:12" ht="14.25" customHeight="1" thickBot="1">
      <c r="B552" s="63"/>
      <c r="C552" s="110"/>
      <c r="D552" s="111"/>
      <c r="E552" s="111"/>
      <c r="F552" s="112"/>
      <c r="G552" s="113"/>
      <c r="I552" s="15"/>
      <c r="L552" s="5"/>
    </row>
    <row r="553" spans="2:12" ht="14.25" customHeight="1" thickBot="1">
      <c r="B553" s="26"/>
      <c r="C553" s="27"/>
      <c r="D553" s="107"/>
      <c r="E553" s="107"/>
      <c r="F553" s="108"/>
      <c r="G553" s="109"/>
      <c r="I553" s="15"/>
      <c r="L553" s="5"/>
    </row>
    <row r="554" spans="2:12" ht="14.25" customHeight="1">
      <c r="B554" s="53"/>
      <c r="C554" s="99"/>
      <c r="D554" s="100"/>
      <c r="E554" s="100"/>
      <c r="F554" s="101"/>
      <c r="G554" s="102"/>
      <c r="I554" s="15"/>
      <c r="L554" s="5"/>
    </row>
    <row r="555" spans="2:12" ht="14.25" customHeight="1">
      <c r="B555" s="19"/>
      <c r="C555" s="146"/>
      <c r="D555" s="30"/>
      <c r="E555" s="30"/>
      <c r="F555" s="31"/>
      <c r="G555" s="148"/>
      <c r="I555" s="15"/>
      <c r="L555" s="5"/>
    </row>
    <row r="556" spans="2:12" ht="14.25" customHeight="1">
      <c r="B556" s="19"/>
      <c r="C556" s="103" t="s">
        <v>644</v>
      </c>
      <c r="D556" s="104" t="s">
        <v>137</v>
      </c>
      <c r="E556" s="104">
        <v>8</v>
      </c>
      <c r="F556" s="123">
        <v>41.804714896946315</v>
      </c>
      <c r="G556" s="124">
        <f t="shared" ref="G556:G564" si="26">F556*(100-$G$455)/100</f>
        <v>41.804714896946315</v>
      </c>
      <c r="I556" s="15"/>
      <c r="L556" s="5"/>
    </row>
    <row r="557" spans="2:12" ht="14.25" customHeight="1">
      <c r="B557" s="2" t="s">
        <v>1460</v>
      </c>
      <c r="C557" s="95" t="s">
        <v>645</v>
      </c>
      <c r="D557" s="96" t="s">
        <v>19</v>
      </c>
      <c r="E557" s="96">
        <v>8</v>
      </c>
      <c r="F557" s="94">
        <v>43.058856343854707</v>
      </c>
      <c r="G557" s="125">
        <f t="shared" si="26"/>
        <v>43.058856343854707</v>
      </c>
      <c r="I557" s="15"/>
      <c r="L557" s="5"/>
    </row>
    <row r="558" spans="2:12" ht="14.25" customHeight="1">
      <c r="B558" s="4" t="s">
        <v>1455</v>
      </c>
      <c r="C558" s="95" t="s">
        <v>646</v>
      </c>
      <c r="D558" s="96" t="s">
        <v>348</v>
      </c>
      <c r="E558" s="96">
        <v>10</v>
      </c>
      <c r="F558" s="94">
        <v>65.306383756255414</v>
      </c>
      <c r="G558" s="125">
        <f t="shared" si="26"/>
        <v>65.306383756255414</v>
      </c>
      <c r="I558" s="15"/>
      <c r="L558" s="5"/>
    </row>
    <row r="559" spans="2:12" ht="14.25" customHeight="1">
      <c r="B559" s="19"/>
      <c r="C559" s="95" t="s">
        <v>647</v>
      </c>
      <c r="D559" s="96" t="s">
        <v>349</v>
      </c>
      <c r="E559" s="96">
        <v>8</v>
      </c>
      <c r="F559" s="94">
        <v>68.76138953589134</v>
      </c>
      <c r="G559" s="125">
        <f t="shared" si="26"/>
        <v>68.76138953589134</v>
      </c>
      <c r="I559" s="15"/>
      <c r="L559" s="5"/>
    </row>
    <row r="560" spans="2:12" ht="14.25" customHeight="1">
      <c r="B560" s="19"/>
      <c r="C560" s="95" t="s">
        <v>648</v>
      </c>
      <c r="D560" s="96" t="s">
        <v>350</v>
      </c>
      <c r="E560" s="96">
        <v>5</v>
      </c>
      <c r="F560" s="94">
        <v>73.517103373743126</v>
      </c>
      <c r="G560" s="125">
        <f t="shared" si="26"/>
        <v>73.517103373743126</v>
      </c>
      <c r="I560" s="15"/>
      <c r="L560" s="5"/>
    </row>
    <row r="561" spans="2:12" ht="14.25" customHeight="1">
      <c r="B561" s="19"/>
      <c r="C561" s="95" t="s">
        <v>649</v>
      </c>
      <c r="D561" s="96" t="s">
        <v>351</v>
      </c>
      <c r="E561" s="96">
        <v>2</v>
      </c>
      <c r="F561" s="94">
        <v>123.35048085413885</v>
      </c>
      <c r="G561" s="125">
        <f t="shared" si="26"/>
        <v>123.35048085413887</v>
      </c>
      <c r="I561" s="15"/>
      <c r="L561" s="5"/>
    </row>
    <row r="562" spans="2:12" ht="14.25" customHeight="1">
      <c r="B562" s="1"/>
      <c r="C562" s="103" t="s">
        <v>650</v>
      </c>
      <c r="D562" s="104" t="s">
        <v>352</v>
      </c>
      <c r="E562" s="104">
        <v>1</v>
      </c>
      <c r="F562" s="123">
        <v>131.56120047162653</v>
      </c>
      <c r="G562" s="124">
        <f t="shared" si="26"/>
        <v>131.56120047162653</v>
      </c>
      <c r="I562" s="15"/>
    </row>
    <row r="563" spans="2:12" ht="14.25" customHeight="1">
      <c r="B563" s="1"/>
      <c r="C563" s="95" t="s">
        <v>651</v>
      </c>
      <c r="D563" s="96" t="s">
        <v>353</v>
      </c>
      <c r="E563" s="96">
        <v>1</v>
      </c>
      <c r="F563" s="94">
        <v>260.77841663000993</v>
      </c>
      <c r="G563" s="125">
        <f t="shared" si="26"/>
        <v>260.77841663000993</v>
      </c>
      <c r="I563" s="15"/>
    </row>
    <row r="564" spans="2:12" ht="14.25" customHeight="1">
      <c r="B564" s="19"/>
      <c r="C564" s="95" t="s">
        <v>652</v>
      </c>
      <c r="D564" s="96" t="s">
        <v>354</v>
      </c>
      <c r="E564" s="96">
        <v>1</v>
      </c>
      <c r="F564" s="94">
        <v>326.57256590809624</v>
      </c>
      <c r="G564" s="125">
        <f t="shared" si="26"/>
        <v>326.57256590809624</v>
      </c>
      <c r="I564" s="15"/>
    </row>
    <row r="565" spans="2:12" ht="14.25" customHeight="1">
      <c r="B565" s="19"/>
      <c r="C565" s="146"/>
      <c r="D565" s="30"/>
      <c r="E565" s="30"/>
      <c r="F565" s="31"/>
      <c r="G565" s="148"/>
      <c r="I565" s="15"/>
      <c r="L565" s="5"/>
    </row>
    <row r="566" spans="2:12" ht="14.25" customHeight="1" thickBot="1">
      <c r="B566" s="49"/>
      <c r="C566" s="110"/>
      <c r="D566" s="111"/>
      <c r="E566" s="111"/>
      <c r="F566" s="112"/>
      <c r="G566" s="113"/>
      <c r="I566" s="15"/>
      <c r="L566" s="5"/>
    </row>
    <row r="567" spans="2:12" ht="14.25" customHeight="1" thickBot="1">
      <c r="B567" s="26"/>
      <c r="C567" s="27"/>
      <c r="D567" s="107"/>
      <c r="E567" s="107"/>
      <c r="F567" s="108"/>
      <c r="G567" s="109"/>
      <c r="I567" s="15"/>
      <c r="L567" s="5"/>
    </row>
    <row r="568" spans="2:12" ht="14.25" customHeight="1">
      <c r="B568" s="42"/>
      <c r="C568" s="99"/>
      <c r="D568" s="100"/>
      <c r="E568" s="100"/>
      <c r="F568" s="101"/>
      <c r="G568" s="102"/>
      <c r="I568" s="15"/>
      <c r="L568" s="5"/>
    </row>
    <row r="569" spans="2:12" ht="14.25" customHeight="1">
      <c r="B569" s="21"/>
      <c r="C569" s="146"/>
      <c r="D569" s="30"/>
      <c r="E569" s="30"/>
      <c r="F569" s="31"/>
      <c r="G569" s="148"/>
      <c r="I569" s="15"/>
      <c r="L569" s="5"/>
    </row>
    <row r="570" spans="2:12" ht="14.25" customHeight="1">
      <c r="B570" s="2" t="s">
        <v>1462</v>
      </c>
      <c r="C570" s="103" t="s">
        <v>653</v>
      </c>
      <c r="D570" s="104" t="s">
        <v>137</v>
      </c>
      <c r="E570" s="104">
        <v>24</v>
      </c>
      <c r="F570" s="123">
        <v>53.559364105493287</v>
      </c>
      <c r="G570" s="124">
        <f t="shared" ref="G570:G575" si="27">F570*(100-$G$455)/100</f>
        <v>53.559364105493287</v>
      </c>
      <c r="I570" s="15"/>
      <c r="L570" s="5"/>
    </row>
    <row r="571" spans="2:12" ht="14.25" customHeight="1">
      <c r="B571" s="4" t="s">
        <v>1463</v>
      </c>
      <c r="C571" s="95" t="s">
        <v>654</v>
      </c>
      <c r="D571" s="96" t="s">
        <v>19</v>
      </c>
      <c r="E571" s="96">
        <v>15</v>
      </c>
      <c r="F571" s="94">
        <v>58.044097097883459</v>
      </c>
      <c r="G571" s="125">
        <f t="shared" si="27"/>
        <v>58.044097097883459</v>
      </c>
      <c r="I571" s="15"/>
      <c r="L571" s="5"/>
    </row>
    <row r="572" spans="2:12" ht="14.25" customHeight="1">
      <c r="B572" s="4"/>
      <c r="C572" s="95" t="s">
        <v>655</v>
      </c>
      <c r="D572" s="96" t="s">
        <v>348</v>
      </c>
      <c r="E572" s="96">
        <v>10</v>
      </c>
      <c r="F572" s="94">
        <v>61.431357666153957</v>
      </c>
      <c r="G572" s="125">
        <f t="shared" si="27"/>
        <v>61.431357666153957</v>
      </c>
      <c r="I572" s="15"/>
      <c r="L572" s="5"/>
    </row>
    <row r="573" spans="2:12" ht="14.25" customHeight="1">
      <c r="B573" s="21"/>
      <c r="C573" s="95" t="s">
        <v>656</v>
      </c>
      <c r="D573" s="96" t="s">
        <v>349</v>
      </c>
      <c r="E573" s="96">
        <v>5</v>
      </c>
      <c r="F573" s="94">
        <v>77.527619886575422</v>
      </c>
      <c r="G573" s="125">
        <f t="shared" si="27"/>
        <v>77.527619886575422</v>
      </c>
      <c r="I573" s="15"/>
    </row>
    <row r="574" spans="2:12" ht="14.25" customHeight="1">
      <c r="B574" s="3"/>
      <c r="C574" s="95" t="s">
        <v>657</v>
      </c>
      <c r="D574" s="96" t="s">
        <v>350</v>
      </c>
      <c r="E574" s="96">
        <v>3</v>
      </c>
      <c r="F574" s="94">
        <v>105.72317685685915</v>
      </c>
      <c r="G574" s="125">
        <f t="shared" si="27"/>
        <v>105.72317685685915</v>
      </c>
      <c r="I574" s="15"/>
    </row>
    <row r="575" spans="2:12" ht="14.25" customHeight="1">
      <c r="B575" s="3"/>
      <c r="C575" s="95" t="s">
        <v>658</v>
      </c>
      <c r="D575" s="96" t="s">
        <v>351</v>
      </c>
      <c r="E575" s="96">
        <v>4</v>
      </c>
      <c r="F575" s="94">
        <v>136.26271814038608</v>
      </c>
      <c r="G575" s="125">
        <f t="shared" si="27"/>
        <v>136.26271814038608</v>
      </c>
      <c r="I575" s="15"/>
    </row>
    <row r="576" spans="2:12" ht="14.25" customHeight="1">
      <c r="B576" s="21"/>
      <c r="C576" s="146"/>
      <c r="D576" s="146"/>
      <c r="E576" s="146"/>
      <c r="F576" s="146"/>
      <c r="G576" s="147"/>
      <c r="I576" s="15"/>
    </row>
    <row r="577" spans="2:12" ht="14.25" customHeight="1">
      <c r="B577" s="21"/>
      <c r="C577" s="146"/>
      <c r="D577" s="146"/>
      <c r="E577" s="146"/>
      <c r="F577" s="146"/>
      <c r="G577" s="147"/>
      <c r="I577" s="15"/>
    </row>
    <row r="578" spans="2:12" ht="14.25" customHeight="1" thickBot="1">
      <c r="B578" s="23"/>
      <c r="C578" s="110"/>
      <c r="D578" s="110"/>
      <c r="E578" s="110"/>
      <c r="F578" s="110"/>
      <c r="G578" s="116"/>
      <c r="I578" s="15"/>
      <c r="L578" s="5"/>
    </row>
    <row r="579" spans="2:12" ht="14.25" customHeight="1" thickBot="1">
      <c r="B579" s="26"/>
      <c r="C579" s="27"/>
      <c r="D579" s="27"/>
      <c r="E579" s="27"/>
      <c r="F579" s="27"/>
      <c r="G579" s="27"/>
      <c r="I579" s="15"/>
      <c r="L579" s="5"/>
    </row>
    <row r="580" spans="2:12" ht="14.25" customHeight="1">
      <c r="B580" s="53"/>
      <c r="C580" s="99"/>
      <c r="D580" s="99"/>
      <c r="E580" s="99"/>
      <c r="F580" s="99"/>
      <c r="G580" s="115"/>
      <c r="I580" s="15"/>
      <c r="L580" s="5"/>
    </row>
    <row r="581" spans="2:12" ht="14.25" customHeight="1">
      <c r="B581" s="19"/>
      <c r="C581" s="146"/>
      <c r="D581" s="30"/>
      <c r="E581" s="30"/>
      <c r="F581" s="31"/>
      <c r="G581" s="148"/>
      <c r="I581" s="15"/>
      <c r="L581" s="5"/>
    </row>
    <row r="582" spans="2:12" ht="14.25" customHeight="1">
      <c r="B582" s="2" t="s">
        <v>1460</v>
      </c>
      <c r="C582" s="103" t="s">
        <v>659</v>
      </c>
      <c r="D582" s="104" t="s">
        <v>19</v>
      </c>
      <c r="E582" s="104">
        <v>8</v>
      </c>
      <c r="F582" s="123">
        <v>69.994352382741795</v>
      </c>
      <c r="G582" s="124">
        <f>F582*(100-$G$455)/100</f>
        <v>69.994352382741795</v>
      </c>
      <c r="I582" s="15"/>
      <c r="L582" s="5"/>
    </row>
    <row r="583" spans="2:12" ht="14.25" customHeight="1">
      <c r="B583" s="2" t="s">
        <v>1464</v>
      </c>
      <c r="C583" s="95" t="s">
        <v>660</v>
      </c>
      <c r="D583" s="96" t="s">
        <v>348</v>
      </c>
      <c r="E583" s="96">
        <v>10</v>
      </c>
      <c r="F583" s="94">
        <v>73.449358162377735</v>
      </c>
      <c r="G583" s="125">
        <f>F583*(100-$G$455)/100</f>
        <v>73.449358162377735</v>
      </c>
      <c r="I583" s="15"/>
      <c r="L583" s="5"/>
    </row>
    <row r="584" spans="2:12" ht="14.25" customHeight="1">
      <c r="B584" s="56"/>
      <c r="C584" s="95" t="s">
        <v>661</v>
      </c>
      <c r="D584" s="96" t="s">
        <v>349</v>
      </c>
      <c r="E584" s="96">
        <v>8</v>
      </c>
      <c r="F584" s="94">
        <v>78.218621042502605</v>
      </c>
      <c r="G584" s="125">
        <f>F584*(100-$G$455)/100</f>
        <v>78.218621042502605</v>
      </c>
      <c r="I584" s="15"/>
    </row>
    <row r="585" spans="2:12" ht="14.25" customHeight="1">
      <c r="B585" s="19"/>
      <c r="C585" s="95" t="s">
        <v>662</v>
      </c>
      <c r="D585" s="96" t="s">
        <v>350</v>
      </c>
      <c r="E585" s="96">
        <v>5</v>
      </c>
      <c r="F585" s="94">
        <v>133.36322309394649</v>
      </c>
      <c r="G585" s="125">
        <f>F585*(100-$G$455)/100</f>
        <v>133.36322309394649</v>
      </c>
      <c r="I585" s="15"/>
    </row>
    <row r="586" spans="2:12" ht="14.25" customHeight="1">
      <c r="B586" s="19"/>
      <c r="C586" s="95" t="s">
        <v>663</v>
      </c>
      <c r="D586" s="96" t="s">
        <v>351</v>
      </c>
      <c r="E586" s="96">
        <v>2</v>
      </c>
      <c r="F586" s="94">
        <v>158.59153980642523</v>
      </c>
      <c r="G586" s="125">
        <f>F586*(100-$G$455)/100</f>
        <v>158.59153980642523</v>
      </c>
      <c r="I586" s="15"/>
    </row>
    <row r="587" spans="2:12" ht="14.25" customHeight="1">
      <c r="B587" s="19"/>
      <c r="C587" s="159"/>
      <c r="D587" s="159"/>
      <c r="E587" s="159"/>
      <c r="F587" s="159"/>
      <c r="G587" s="165"/>
      <c r="I587" s="15"/>
    </row>
    <row r="588" spans="2:12" ht="14.25" customHeight="1">
      <c r="B588" s="19"/>
      <c r="C588" s="159"/>
      <c r="D588" s="159"/>
      <c r="E588" s="159"/>
      <c r="F588" s="159"/>
      <c r="G588" s="165"/>
      <c r="I588" s="15"/>
    </row>
    <row r="589" spans="2:12" ht="14.25" customHeight="1">
      <c r="B589" s="19"/>
      <c r="C589" s="159"/>
      <c r="D589" s="159"/>
      <c r="E589" s="159"/>
      <c r="F589" s="159"/>
      <c r="G589" s="165"/>
      <c r="I589" s="15"/>
    </row>
    <row r="590" spans="2:12" ht="14.25" customHeight="1" thickBot="1">
      <c r="B590" s="49"/>
      <c r="C590" s="160"/>
      <c r="D590" s="160"/>
      <c r="E590" s="160"/>
      <c r="F590" s="160"/>
      <c r="G590" s="166"/>
      <c r="I590" s="15"/>
      <c r="L590" s="5"/>
    </row>
    <row r="591" spans="2:12" ht="14.25" customHeight="1" thickBot="1">
      <c r="B591" s="26"/>
      <c r="C591" s="27"/>
      <c r="D591" s="27"/>
      <c r="E591" s="27"/>
      <c r="F591" s="27"/>
      <c r="G591" s="27"/>
      <c r="I591" s="15"/>
      <c r="L591" s="5"/>
    </row>
    <row r="592" spans="2:12" ht="14.25" customHeight="1">
      <c r="B592" s="53"/>
      <c r="C592" s="99"/>
      <c r="D592" s="99"/>
      <c r="E592" s="99"/>
      <c r="F592" s="99"/>
      <c r="G592" s="115"/>
      <c r="I592" s="15"/>
      <c r="L592" s="5"/>
    </row>
    <row r="593" spans="2:12" ht="14.25" customHeight="1">
      <c r="B593" s="19"/>
      <c r="C593" s="146"/>
      <c r="D593" s="30"/>
      <c r="E593" s="30"/>
      <c r="F593" s="31"/>
      <c r="G593" s="148"/>
      <c r="I593" s="15"/>
      <c r="L593" s="5"/>
    </row>
    <row r="594" spans="2:12" ht="14.25" customHeight="1">
      <c r="B594" s="2" t="s">
        <v>1465</v>
      </c>
      <c r="C594" s="103" t="s">
        <v>664</v>
      </c>
      <c r="D594" s="104" t="s">
        <v>19</v>
      </c>
      <c r="E594" s="104">
        <v>8</v>
      </c>
      <c r="F594" s="123">
        <v>69.655626325914753</v>
      </c>
      <c r="G594" s="124">
        <f>F594*(100-$G$455)/100</f>
        <v>69.655626325914753</v>
      </c>
      <c r="I594" s="15"/>
      <c r="L594" s="5"/>
    </row>
    <row r="595" spans="2:12" ht="14.25" customHeight="1">
      <c r="B595" s="2" t="s">
        <v>1464</v>
      </c>
      <c r="C595" s="95" t="s">
        <v>665</v>
      </c>
      <c r="D595" s="96" t="s">
        <v>348</v>
      </c>
      <c r="E595" s="96">
        <v>10</v>
      </c>
      <c r="F595" s="94">
        <v>73.449358162377735</v>
      </c>
      <c r="G595" s="125">
        <f>F595*(100-$G$455)/100</f>
        <v>73.449358162377735</v>
      </c>
      <c r="I595" s="15"/>
    </row>
    <row r="596" spans="2:12" ht="14.25" customHeight="1">
      <c r="B596" s="56"/>
      <c r="C596" s="95" t="s">
        <v>666</v>
      </c>
      <c r="D596" s="96" t="s">
        <v>349</v>
      </c>
      <c r="E596" s="96">
        <v>8</v>
      </c>
      <c r="F596" s="94">
        <v>78.218621042502605</v>
      </c>
      <c r="G596" s="125">
        <f>F596*(100-$G$455)/100</f>
        <v>78.218621042502605</v>
      </c>
      <c r="I596" s="15"/>
    </row>
    <row r="597" spans="2:12" ht="14.25" customHeight="1">
      <c r="B597" s="19"/>
      <c r="C597" s="95" t="s">
        <v>667</v>
      </c>
      <c r="D597" s="96" t="s">
        <v>350</v>
      </c>
      <c r="E597" s="96">
        <v>5</v>
      </c>
      <c r="F597" s="94">
        <v>132.73996714938471</v>
      </c>
      <c r="G597" s="125">
        <f>F597*(100-$G$455)/100</f>
        <v>132.73996714938471</v>
      </c>
      <c r="I597" s="15"/>
    </row>
    <row r="598" spans="2:12" ht="14.25" customHeight="1">
      <c r="B598" s="19"/>
      <c r="C598" s="95" t="s">
        <v>668</v>
      </c>
      <c r="D598" s="96" t="s">
        <v>351</v>
      </c>
      <c r="E598" s="96">
        <v>2</v>
      </c>
      <c r="F598" s="94">
        <v>158.59153980642523</v>
      </c>
      <c r="G598" s="125">
        <f>F598*(100-$G$455)/100</f>
        <v>158.59153980642523</v>
      </c>
      <c r="I598" s="15"/>
    </row>
    <row r="599" spans="2:12" ht="14.25" customHeight="1">
      <c r="B599" s="19"/>
      <c r="C599" s="146"/>
      <c r="D599" s="30"/>
      <c r="E599" s="30"/>
      <c r="F599" s="31"/>
      <c r="G599" s="148"/>
      <c r="I599" s="15"/>
    </row>
    <row r="600" spans="2:12" ht="14.25" customHeight="1">
      <c r="B600" s="19"/>
      <c r="C600" s="146"/>
      <c r="D600" s="30"/>
      <c r="E600" s="30"/>
      <c r="F600" s="31"/>
      <c r="G600" s="148"/>
      <c r="I600" s="15"/>
    </row>
    <row r="601" spans="2:12" ht="14.25" customHeight="1">
      <c r="B601" s="19"/>
      <c r="C601" s="146"/>
      <c r="D601" s="30"/>
      <c r="E601" s="30"/>
      <c r="F601" s="31"/>
      <c r="G601" s="148"/>
      <c r="I601" s="15"/>
    </row>
    <row r="602" spans="2:12" ht="14.25" customHeight="1" thickBot="1">
      <c r="B602" s="49"/>
      <c r="C602" s="110"/>
      <c r="D602" s="111"/>
      <c r="E602" s="111"/>
      <c r="F602" s="112"/>
      <c r="G602" s="113"/>
      <c r="I602" s="15"/>
      <c r="L602" s="5"/>
    </row>
    <row r="603" spans="2:12" ht="14.25" customHeight="1" thickBot="1">
      <c r="B603" s="26"/>
      <c r="C603" s="6"/>
      <c r="D603" s="7"/>
      <c r="E603" s="7"/>
      <c r="F603" s="5"/>
      <c r="G603" s="13"/>
      <c r="I603" s="15"/>
      <c r="L603" s="5"/>
    </row>
    <row r="604" spans="2:12" ht="14.25" customHeight="1">
      <c r="B604" s="53"/>
      <c r="C604" s="99"/>
      <c r="D604" s="99"/>
      <c r="E604" s="99"/>
      <c r="F604" s="99"/>
      <c r="G604" s="115"/>
      <c r="I604" s="15"/>
      <c r="L604" s="5"/>
    </row>
    <row r="605" spans="2:12" ht="14.25" customHeight="1">
      <c r="B605" s="2" t="s">
        <v>2442</v>
      </c>
      <c r="C605" s="146"/>
      <c r="D605" s="30"/>
      <c r="E605" s="30"/>
      <c r="F605" s="31"/>
      <c r="G605" s="148"/>
      <c r="I605" s="15"/>
      <c r="L605" s="5"/>
    </row>
    <row r="606" spans="2:12" ht="14.25" customHeight="1">
      <c r="B606" s="56" t="s">
        <v>2443</v>
      </c>
      <c r="C606" s="103">
        <v>163016050</v>
      </c>
      <c r="D606" s="104">
        <v>50</v>
      </c>
      <c r="E606" s="104">
        <v>1</v>
      </c>
      <c r="F606" s="123">
        <v>293.88615384615383</v>
      </c>
      <c r="G606" s="124">
        <f t="shared" ref="G606:G612" si="28">F606*(100-$G$452)/100</f>
        <v>293.88615384615383</v>
      </c>
      <c r="I606" s="15"/>
      <c r="L606" s="5"/>
    </row>
    <row r="607" spans="2:12" ht="14.25" customHeight="1">
      <c r="B607" s="56" t="s">
        <v>2441</v>
      </c>
      <c r="C607" s="103">
        <v>163016063</v>
      </c>
      <c r="D607" s="96">
        <v>63</v>
      </c>
      <c r="E607" s="96">
        <v>1</v>
      </c>
      <c r="F607" s="94">
        <v>318.32307692307688</v>
      </c>
      <c r="G607" s="125">
        <f t="shared" si="28"/>
        <v>318.32307692307688</v>
      </c>
      <c r="I607" s="15"/>
    </row>
    <row r="608" spans="2:12" ht="14.25" customHeight="1">
      <c r="B608" s="56"/>
      <c r="C608" s="103">
        <v>163016090</v>
      </c>
      <c r="D608" s="96">
        <v>90</v>
      </c>
      <c r="E608" s="96">
        <v>1</v>
      </c>
      <c r="F608" s="94">
        <v>445.65230769230766</v>
      </c>
      <c r="G608" s="125">
        <f t="shared" si="28"/>
        <v>445.65230769230766</v>
      </c>
      <c r="I608" s="15"/>
    </row>
    <row r="609" spans="2:9" ht="14.25" customHeight="1">
      <c r="B609" s="19"/>
      <c r="C609" s="103">
        <v>163016110</v>
      </c>
      <c r="D609" s="96">
        <v>110</v>
      </c>
      <c r="E609" s="96">
        <v>1</v>
      </c>
      <c r="F609" s="94">
        <v>715.10153846153833</v>
      </c>
      <c r="G609" s="125">
        <f t="shared" si="28"/>
        <v>715.10153846153833</v>
      </c>
      <c r="I609" s="15"/>
    </row>
    <row r="610" spans="2:9" ht="14.25" customHeight="1">
      <c r="B610" s="19"/>
      <c r="C610" s="103">
        <v>163016125</v>
      </c>
      <c r="D610" s="96">
        <v>125</v>
      </c>
      <c r="E610" s="96">
        <v>1</v>
      </c>
      <c r="F610" s="94">
        <v>743.39692307692303</v>
      </c>
      <c r="G610" s="125">
        <f t="shared" si="28"/>
        <v>743.39692307692303</v>
      </c>
      <c r="I610" s="15"/>
    </row>
    <row r="611" spans="2:9" ht="14.25" customHeight="1">
      <c r="B611" s="19"/>
      <c r="C611" s="103">
        <v>163016160</v>
      </c>
      <c r="D611" s="96">
        <v>160</v>
      </c>
      <c r="E611" s="96">
        <v>1</v>
      </c>
      <c r="F611" s="94">
        <v>1317.0215384615385</v>
      </c>
      <c r="G611" s="125">
        <f t="shared" si="28"/>
        <v>1317.0215384615385</v>
      </c>
      <c r="I611" s="15"/>
    </row>
    <row r="612" spans="2:9" ht="14.25" customHeight="1">
      <c r="B612" s="19"/>
      <c r="C612" s="103">
        <v>163016180</v>
      </c>
      <c r="D612" s="96">
        <v>180</v>
      </c>
      <c r="E612" s="96">
        <v>1</v>
      </c>
      <c r="F612" s="94">
        <v>1351.1046153846153</v>
      </c>
      <c r="G612" s="125">
        <f t="shared" si="28"/>
        <v>1351.1046153846153</v>
      </c>
      <c r="I612" s="15"/>
    </row>
    <row r="613" spans="2:9">
      <c r="B613" s="19"/>
      <c r="C613" s="146"/>
      <c r="D613" s="30"/>
      <c r="E613" s="30"/>
      <c r="F613" s="31"/>
      <c r="G613" s="148"/>
      <c r="I613" s="15"/>
    </row>
    <row r="614" spans="2:9" ht="13.5" thickBot="1">
      <c r="B614" s="49"/>
      <c r="C614" s="110"/>
      <c r="D614" s="111"/>
      <c r="E614" s="111"/>
      <c r="F614" s="112"/>
      <c r="G614" s="113"/>
      <c r="I614" s="15"/>
    </row>
    <row r="615" spans="2:9">
      <c r="B615" s="26"/>
      <c r="C615" s="6"/>
      <c r="D615" s="7"/>
      <c r="E615" s="7"/>
      <c r="F615" s="5"/>
      <c r="G615" s="13"/>
      <c r="I615" s="15"/>
    </row>
    <row r="616" spans="2:9">
      <c r="B616" s="26"/>
      <c r="C616" s="6"/>
      <c r="D616" s="7"/>
      <c r="E616" s="7"/>
      <c r="F616" s="5"/>
      <c r="G616" s="13"/>
      <c r="I616" s="15"/>
    </row>
    <row r="617" spans="2:9">
      <c r="B617" s="26"/>
      <c r="C617" s="6"/>
      <c r="D617" s="7"/>
      <c r="E617" s="7"/>
      <c r="F617" s="5"/>
      <c r="G617" s="13"/>
      <c r="I617" s="15"/>
    </row>
    <row r="618" spans="2:9">
      <c r="B618" s="26"/>
      <c r="C618" s="6"/>
      <c r="D618" s="7"/>
      <c r="E618" s="7"/>
      <c r="F618" s="5"/>
      <c r="G618" s="13"/>
      <c r="I618" s="15"/>
    </row>
    <row r="619" spans="2:9">
      <c r="C619" s="6"/>
      <c r="D619" s="7"/>
      <c r="E619" s="7"/>
      <c r="F619" s="5"/>
      <c r="G619" s="13"/>
      <c r="I619" s="15"/>
    </row>
    <row r="620" spans="2:9">
      <c r="B620" s="27"/>
      <c r="I620" s="15"/>
    </row>
    <row r="621" spans="2:9">
      <c r="B621" s="28"/>
      <c r="C621" s="6"/>
      <c r="D621" s="7"/>
      <c r="E621" s="7"/>
      <c r="F621" s="5"/>
      <c r="G621" s="13"/>
      <c r="I621" s="15"/>
    </row>
    <row r="622" spans="2:9">
      <c r="B622" s="26"/>
      <c r="C622" s="6"/>
      <c r="D622" s="7"/>
      <c r="E622" s="7"/>
      <c r="F622" s="5"/>
      <c r="G622" s="13"/>
      <c r="I622" s="15"/>
    </row>
    <row r="623" spans="2:9">
      <c r="B623" s="26"/>
      <c r="C623" s="6"/>
      <c r="D623" s="7"/>
      <c r="E623" s="7"/>
      <c r="F623" s="5"/>
      <c r="G623" s="13"/>
      <c r="I623" s="15"/>
    </row>
    <row r="624" spans="2:9">
      <c r="B624" s="26"/>
      <c r="C624" s="6"/>
      <c r="D624" s="7"/>
      <c r="E624" s="7"/>
      <c r="F624" s="5"/>
      <c r="G624" s="13"/>
      <c r="I624" s="15"/>
    </row>
    <row r="625" spans="2:9">
      <c r="B625" s="26"/>
      <c r="C625" s="6"/>
      <c r="D625" s="7"/>
      <c r="E625" s="7"/>
      <c r="F625" s="5"/>
      <c r="G625" s="13"/>
      <c r="I625" s="15"/>
    </row>
    <row r="626" spans="2:9">
      <c r="B626" s="26"/>
      <c r="C626" s="6"/>
      <c r="D626" s="7"/>
      <c r="E626" s="7"/>
      <c r="F626" s="5"/>
      <c r="G626" s="13"/>
      <c r="I626" s="15"/>
    </row>
    <row r="627" spans="2:9">
      <c r="B627" s="27"/>
      <c r="I627" s="15"/>
    </row>
    <row r="628" spans="2:9">
      <c r="B628" s="28"/>
      <c r="C628" s="6"/>
      <c r="D628" s="7"/>
      <c r="E628" s="7"/>
      <c r="F628" s="5"/>
      <c r="G628" s="13"/>
      <c r="I628" s="15"/>
    </row>
    <row r="629" spans="2:9">
      <c r="B629" s="26"/>
      <c r="C629" s="6"/>
      <c r="D629" s="7"/>
      <c r="E629" s="7"/>
      <c r="F629" s="5"/>
      <c r="G629" s="13"/>
      <c r="I629" s="15"/>
    </row>
    <row r="630" spans="2:9">
      <c r="B630" s="26"/>
      <c r="C630" s="6"/>
      <c r="D630" s="7"/>
      <c r="E630" s="7"/>
      <c r="F630" s="5"/>
      <c r="G630" s="13"/>
      <c r="I630" s="15"/>
    </row>
    <row r="631" spans="2:9">
      <c r="B631" s="26"/>
      <c r="C631" s="6"/>
      <c r="D631" s="7"/>
      <c r="E631" s="7"/>
      <c r="F631" s="5"/>
      <c r="G631" s="13"/>
      <c r="I631" s="15"/>
    </row>
    <row r="632" spans="2:9">
      <c r="B632" s="26"/>
      <c r="C632" s="6"/>
      <c r="D632" s="7"/>
      <c r="E632" s="7"/>
      <c r="F632" s="5"/>
      <c r="G632" s="13"/>
      <c r="I632" s="15"/>
    </row>
    <row r="633" spans="2:9">
      <c r="B633" s="26"/>
      <c r="C633" s="6"/>
      <c r="D633" s="7"/>
      <c r="E633" s="7"/>
      <c r="F633" s="5"/>
      <c r="G633" s="13"/>
      <c r="I633" s="15"/>
    </row>
    <row r="634" spans="2:9">
      <c r="B634" s="26"/>
      <c r="C634" s="6"/>
      <c r="D634" s="7"/>
      <c r="E634" s="7"/>
      <c r="F634" s="5"/>
      <c r="G634" s="13"/>
      <c r="I634" s="15"/>
    </row>
    <row r="635" spans="2:9">
      <c r="C635" s="6"/>
      <c r="D635" s="7"/>
      <c r="E635" s="7"/>
      <c r="F635" s="5"/>
      <c r="G635" s="13"/>
      <c r="I635" s="15"/>
    </row>
    <row r="636" spans="2:9">
      <c r="B636" s="27"/>
      <c r="I636" s="15"/>
    </row>
    <row r="637" spans="2:9">
      <c r="B637" s="28"/>
      <c r="C637" s="6"/>
      <c r="D637" s="7"/>
      <c r="E637" s="7"/>
      <c r="F637" s="5"/>
      <c r="G637" s="13"/>
      <c r="I637" s="15"/>
    </row>
    <row r="638" spans="2:9">
      <c r="B638" s="26"/>
      <c r="C638" s="6"/>
      <c r="D638" s="7"/>
      <c r="E638" s="7"/>
      <c r="F638" s="5"/>
      <c r="G638" s="13"/>
      <c r="I638" s="15"/>
    </row>
    <row r="639" spans="2:9">
      <c r="B639" s="26"/>
      <c r="C639" s="6"/>
      <c r="D639" s="7"/>
      <c r="E639" s="7"/>
      <c r="F639" s="5"/>
      <c r="G639" s="13"/>
      <c r="I639" s="15"/>
    </row>
    <row r="640" spans="2:9">
      <c r="B640" s="26"/>
      <c r="C640" s="6"/>
      <c r="D640" s="7"/>
      <c r="E640" s="7"/>
      <c r="F640" s="5"/>
      <c r="G640" s="13"/>
      <c r="I640" s="15"/>
    </row>
    <row r="641" spans="2:9">
      <c r="B641" s="26"/>
      <c r="C641" s="6"/>
      <c r="D641" s="7"/>
      <c r="E641" s="7"/>
      <c r="F641" s="5"/>
      <c r="G641" s="13"/>
      <c r="I641" s="15"/>
    </row>
    <row r="642" spans="2:9">
      <c r="B642" s="26"/>
      <c r="C642" s="6"/>
      <c r="D642" s="7"/>
      <c r="E642" s="7"/>
      <c r="F642" s="5"/>
      <c r="G642" s="13"/>
      <c r="I642" s="15"/>
    </row>
    <row r="643" spans="2:9">
      <c r="B643" s="26"/>
      <c r="C643" s="6"/>
      <c r="D643" s="7"/>
      <c r="E643" s="7"/>
      <c r="F643" s="5"/>
      <c r="G643" s="13"/>
      <c r="I643" s="15"/>
    </row>
    <row r="644" spans="2:9">
      <c r="C644" s="6"/>
      <c r="D644" s="7"/>
      <c r="E644" s="7"/>
      <c r="F644" s="5"/>
      <c r="G644" s="13"/>
      <c r="I644" s="15"/>
    </row>
    <row r="645" spans="2:9">
      <c r="B645" s="26"/>
      <c r="I645" s="15"/>
    </row>
    <row r="646" spans="2:9">
      <c r="B646" s="27"/>
      <c r="C646" s="6"/>
      <c r="D646" s="7"/>
      <c r="E646" s="7"/>
      <c r="F646" s="5"/>
      <c r="G646" s="13"/>
      <c r="I646" s="15"/>
    </row>
    <row r="647" spans="2:9">
      <c r="B647" s="26"/>
      <c r="C647" s="6"/>
      <c r="D647" s="7"/>
      <c r="E647" s="7"/>
      <c r="F647" s="5"/>
      <c r="G647" s="13"/>
      <c r="I647" s="15"/>
    </row>
    <row r="648" spans="2:9">
      <c r="B648" s="26"/>
      <c r="C648" s="6"/>
      <c r="D648" s="7"/>
      <c r="E648" s="7"/>
      <c r="F648" s="5"/>
      <c r="G648" s="13"/>
      <c r="I648" s="15"/>
    </row>
    <row r="649" spans="2:9">
      <c r="B649" s="26"/>
      <c r="C649" s="6"/>
      <c r="D649" s="7"/>
      <c r="E649" s="7"/>
      <c r="F649" s="5"/>
      <c r="G649" s="13"/>
      <c r="I649" s="15"/>
    </row>
    <row r="650" spans="2:9">
      <c r="B650" s="26"/>
      <c r="C650" s="6"/>
      <c r="D650" s="7"/>
      <c r="E650" s="7"/>
      <c r="F650" s="5"/>
      <c r="G650" s="13"/>
      <c r="I650" s="15"/>
    </row>
    <row r="651" spans="2:9">
      <c r="B651" s="26"/>
      <c r="C651" s="6"/>
      <c r="D651" s="7"/>
      <c r="E651" s="7"/>
      <c r="F651" s="5"/>
      <c r="G651" s="13"/>
      <c r="I651" s="15"/>
    </row>
    <row r="652" spans="2:9">
      <c r="B652" s="26"/>
      <c r="C652" s="6"/>
      <c r="D652" s="7"/>
      <c r="E652" s="7"/>
      <c r="F652" s="5"/>
      <c r="G652" s="13"/>
      <c r="I652" s="15"/>
    </row>
    <row r="653" spans="2:9">
      <c r="B653" s="26"/>
      <c r="C653" s="6"/>
      <c r="D653" s="7"/>
      <c r="E653" s="7"/>
      <c r="F653" s="5"/>
      <c r="G653" s="13"/>
      <c r="I653" s="15"/>
    </row>
    <row r="654" spans="2:9">
      <c r="B654" s="26"/>
      <c r="C654" s="6"/>
      <c r="D654" s="7"/>
      <c r="E654" s="7"/>
      <c r="F654" s="5"/>
      <c r="G654" s="13"/>
      <c r="I654" s="15"/>
    </row>
    <row r="655" spans="2:9">
      <c r="B655" s="27"/>
      <c r="C655" s="6"/>
      <c r="D655" s="7"/>
      <c r="E655" s="7"/>
      <c r="F655" s="5"/>
      <c r="G655" s="13"/>
      <c r="I655" s="15"/>
    </row>
    <row r="656" spans="2:9">
      <c r="B656" s="28"/>
      <c r="C656" s="6"/>
      <c r="D656" s="7"/>
      <c r="E656" s="7"/>
      <c r="F656" s="5"/>
      <c r="G656" s="13"/>
      <c r="I656" s="15"/>
    </row>
    <row r="657" spans="2:9">
      <c r="B657" s="26"/>
      <c r="C657" s="6"/>
      <c r="D657" s="7"/>
      <c r="E657" s="7"/>
      <c r="F657" s="5"/>
      <c r="G657" s="13"/>
      <c r="I657" s="15"/>
    </row>
    <row r="658" spans="2:9">
      <c r="B658" s="26"/>
      <c r="C658" s="6"/>
      <c r="D658" s="7"/>
      <c r="E658" s="7"/>
      <c r="F658" s="5"/>
      <c r="G658" s="13"/>
      <c r="I658" s="15"/>
    </row>
    <row r="659" spans="2:9">
      <c r="B659" s="26"/>
      <c r="C659" s="6"/>
      <c r="D659" s="7"/>
      <c r="E659" s="7"/>
      <c r="F659" s="5"/>
      <c r="G659" s="13"/>
      <c r="I659" s="15"/>
    </row>
    <row r="660" spans="2:9">
      <c r="B660" s="26"/>
      <c r="C660" s="6"/>
      <c r="D660" s="7"/>
      <c r="E660" s="7"/>
      <c r="F660" s="5"/>
      <c r="G660" s="13"/>
      <c r="I660" s="15"/>
    </row>
    <row r="661" spans="2:9">
      <c r="B661" s="26"/>
      <c r="C661" s="6"/>
      <c r="D661" s="7"/>
      <c r="E661" s="7"/>
      <c r="F661" s="5"/>
      <c r="G661" s="13"/>
      <c r="I661" s="15"/>
    </row>
    <row r="662" spans="2:9">
      <c r="B662" s="26"/>
      <c r="C662" s="6"/>
      <c r="D662" s="7"/>
      <c r="E662" s="7"/>
      <c r="F662" s="5"/>
      <c r="G662" s="13"/>
      <c r="I662" s="15"/>
    </row>
    <row r="663" spans="2:9">
      <c r="B663" s="26"/>
      <c r="C663" s="6"/>
      <c r="D663" s="7"/>
      <c r="E663" s="7"/>
      <c r="F663" s="5"/>
      <c r="G663" s="13"/>
      <c r="I663" s="15"/>
    </row>
    <row r="664" spans="2:9">
      <c r="B664" s="26"/>
      <c r="C664" s="6"/>
      <c r="D664" s="7"/>
      <c r="E664" s="7"/>
      <c r="F664" s="5"/>
      <c r="G664" s="13"/>
      <c r="I664" s="15"/>
    </row>
    <row r="665" spans="2:9">
      <c r="B665" s="26"/>
      <c r="C665" s="6"/>
      <c r="D665" s="7"/>
      <c r="E665" s="7"/>
      <c r="F665" s="5"/>
      <c r="G665" s="13"/>
      <c r="I665" s="15"/>
    </row>
    <row r="666" spans="2:9">
      <c r="B666" s="26"/>
      <c r="C666" s="6"/>
      <c r="D666" s="7"/>
      <c r="E666" s="7"/>
      <c r="F666" s="5"/>
      <c r="G666" s="13"/>
      <c r="I666" s="15"/>
    </row>
    <row r="667" spans="2:9">
      <c r="B667" s="26"/>
      <c r="C667" s="6"/>
      <c r="D667" s="7"/>
      <c r="E667" s="7"/>
      <c r="F667" s="5"/>
      <c r="G667" s="13"/>
      <c r="I667" s="15"/>
    </row>
    <row r="668" spans="2:9">
      <c r="B668" s="26"/>
      <c r="C668" s="6"/>
      <c r="D668" s="7"/>
      <c r="E668" s="7"/>
      <c r="F668" s="5"/>
      <c r="G668" s="13"/>
      <c r="I668" s="15"/>
    </row>
    <row r="669" spans="2:9">
      <c r="B669" s="26"/>
      <c r="C669" s="6"/>
      <c r="D669" s="7"/>
      <c r="E669" s="7"/>
      <c r="F669" s="5"/>
      <c r="G669" s="13"/>
      <c r="I669" s="15"/>
    </row>
    <row r="670" spans="2:9">
      <c r="B670" s="26"/>
      <c r="C670" s="6"/>
      <c r="D670" s="7"/>
      <c r="E670" s="7"/>
      <c r="F670" s="5"/>
      <c r="G670" s="13"/>
      <c r="I670" s="15"/>
    </row>
    <row r="671" spans="2:9">
      <c r="B671" s="26"/>
      <c r="C671" s="6"/>
      <c r="D671" s="7"/>
      <c r="E671" s="7"/>
      <c r="F671" s="5"/>
      <c r="G671" s="13"/>
      <c r="I671" s="15"/>
    </row>
    <row r="672" spans="2:9">
      <c r="B672" s="26"/>
      <c r="C672" s="6"/>
      <c r="D672" s="7"/>
      <c r="E672" s="7"/>
      <c r="F672" s="5"/>
      <c r="G672" s="13"/>
      <c r="I672" s="15"/>
    </row>
    <row r="673" spans="2:9">
      <c r="B673" s="26"/>
      <c r="C673" s="6"/>
      <c r="D673" s="7"/>
      <c r="E673" s="7"/>
      <c r="F673" s="5"/>
      <c r="G673" s="13"/>
      <c r="I673" s="15"/>
    </row>
    <row r="674" spans="2:9">
      <c r="B674" s="26"/>
      <c r="C674" s="6"/>
      <c r="D674" s="7"/>
      <c r="E674" s="7"/>
      <c r="F674" s="5"/>
      <c r="G674" s="13"/>
      <c r="I674" s="15"/>
    </row>
    <row r="675" spans="2:9">
      <c r="B675" s="26"/>
      <c r="C675" s="6"/>
      <c r="D675" s="7"/>
      <c r="E675" s="7"/>
      <c r="F675" s="5"/>
      <c r="G675" s="13"/>
      <c r="I675" s="15"/>
    </row>
    <row r="676" spans="2:9">
      <c r="B676" s="27"/>
      <c r="C676" s="6"/>
      <c r="D676" s="7"/>
      <c r="E676" s="7"/>
      <c r="F676" s="5"/>
      <c r="G676" s="13"/>
      <c r="I676" s="15"/>
    </row>
    <row r="677" spans="2:9">
      <c r="B677" s="28"/>
      <c r="C677" s="6"/>
      <c r="D677" s="7"/>
      <c r="E677" s="7"/>
      <c r="F677" s="5"/>
      <c r="G677" s="13"/>
      <c r="I677" s="15"/>
    </row>
    <row r="678" spans="2:9">
      <c r="B678" s="26"/>
      <c r="C678" s="6"/>
      <c r="D678" s="7"/>
      <c r="E678" s="7"/>
      <c r="F678" s="5"/>
      <c r="G678" s="13"/>
      <c r="I678" s="15"/>
    </row>
    <row r="679" spans="2:9">
      <c r="B679" s="26"/>
      <c r="C679" s="6"/>
      <c r="D679" s="7"/>
      <c r="E679" s="7"/>
      <c r="F679" s="5"/>
      <c r="G679" s="13"/>
      <c r="I679" s="15"/>
    </row>
    <row r="680" spans="2:9">
      <c r="B680" s="26"/>
      <c r="C680" s="6"/>
      <c r="D680" s="7"/>
      <c r="E680" s="7"/>
      <c r="F680" s="5"/>
      <c r="G680" s="13"/>
      <c r="I680" s="15"/>
    </row>
    <row r="681" spans="2:9">
      <c r="B681" s="26"/>
      <c r="C681" s="6"/>
      <c r="D681" s="7"/>
      <c r="E681" s="7"/>
      <c r="F681" s="5"/>
      <c r="G681" s="13"/>
      <c r="I681" s="15"/>
    </row>
    <row r="682" spans="2:9">
      <c r="B682" s="26"/>
      <c r="C682" s="6"/>
      <c r="D682" s="7"/>
      <c r="E682" s="7"/>
      <c r="F682" s="5"/>
      <c r="G682" s="13"/>
      <c r="I682" s="15"/>
    </row>
    <row r="683" spans="2:9">
      <c r="B683" s="26"/>
      <c r="C683" s="6"/>
      <c r="D683" s="7"/>
      <c r="E683" s="7"/>
      <c r="F683" s="5"/>
      <c r="G683" s="13"/>
      <c r="I683" s="15"/>
    </row>
    <row r="684" spans="2:9">
      <c r="B684" s="26"/>
      <c r="C684" s="6"/>
      <c r="D684" s="7"/>
      <c r="E684" s="7"/>
      <c r="F684" s="5"/>
      <c r="G684" s="13"/>
      <c r="I684" s="15"/>
    </row>
    <row r="685" spans="2:9">
      <c r="B685" s="26"/>
      <c r="C685" s="6"/>
      <c r="D685" s="7"/>
      <c r="E685" s="7"/>
      <c r="F685" s="5"/>
      <c r="G685" s="13"/>
      <c r="I685" s="15"/>
    </row>
    <row r="686" spans="2:9">
      <c r="B686" s="26"/>
      <c r="C686" s="6"/>
      <c r="D686" s="7"/>
      <c r="E686" s="7"/>
      <c r="F686" s="5"/>
      <c r="G686" s="13"/>
      <c r="I686" s="15"/>
    </row>
    <row r="687" spans="2:9">
      <c r="B687" s="26"/>
      <c r="C687" s="6"/>
      <c r="D687" s="7"/>
      <c r="E687" s="7"/>
      <c r="F687" s="5"/>
      <c r="G687" s="13"/>
      <c r="I687" s="15"/>
    </row>
    <row r="688" spans="2:9">
      <c r="B688" s="26"/>
      <c r="C688" s="6"/>
      <c r="D688" s="7"/>
      <c r="E688" s="7"/>
      <c r="F688" s="5"/>
      <c r="G688" s="13"/>
      <c r="I688" s="15"/>
    </row>
    <row r="689" spans="2:9">
      <c r="B689" s="26"/>
      <c r="C689" s="6"/>
      <c r="D689" s="7"/>
      <c r="E689" s="7"/>
      <c r="F689" s="5"/>
      <c r="G689" s="13"/>
      <c r="I689" s="15"/>
    </row>
    <row r="690" spans="2:9">
      <c r="B690" s="26"/>
      <c r="C690" s="6"/>
      <c r="D690" s="7"/>
      <c r="E690" s="7"/>
      <c r="F690" s="5"/>
      <c r="G690" s="13"/>
      <c r="I690" s="15"/>
    </row>
    <row r="691" spans="2:9">
      <c r="B691" s="26"/>
      <c r="C691" s="6"/>
      <c r="D691" s="7"/>
      <c r="E691" s="7"/>
      <c r="F691" s="5"/>
      <c r="G691" s="13"/>
      <c r="I691" s="15"/>
    </row>
    <row r="692" spans="2:9">
      <c r="B692" s="26"/>
      <c r="C692" s="6"/>
      <c r="D692" s="7"/>
      <c r="E692" s="7"/>
      <c r="F692" s="5"/>
      <c r="G692" s="13"/>
      <c r="I692" s="15"/>
    </row>
    <row r="693" spans="2:9">
      <c r="B693" s="26"/>
      <c r="C693" s="6"/>
      <c r="D693" s="7"/>
      <c r="E693" s="7"/>
      <c r="F693" s="5"/>
      <c r="G693" s="13"/>
      <c r="I693" s="15"/>
    </row>
    <row r="694" spans="2:9">
      <c r="B694" s="26"/>
      <c r="C694" s="6"/>
      <c r="D694" s="7"/>
      <c r="E694" s="7"/>
      <c r="F694" s="5"/>
      <c r="G694" s="13"/>
      <c r="I694" s="15"/>
    </row>
    <row r="695" spans="2:9">
      <c r="B695" s="26"/>
      <c r="C695" s="6"/>
      <c r="D695" s="7"/>
      <c r="E695" s="7"/>
      <c r="F695" s="5"/>
      <c r="G695" s="13"/>
      <c r="I695" s="15"/>
    </row>
    <row r="696" spans="2:9">
      <c r="C696" s="6"/>
      <c r="D696" s="7"/>
      <c r="E696" s="7"/>
      <c r="F696" s="5"/>
      <c r="G696" s="13"/>
      <c r="I696" s="15"/>
    </row>
    <row r="697" spans="2:9">
      <c r="B697" s="27"/>
      <c r="I697" s="15"/>
    </row>
    <row r="698" spans="2:9">
      <c r="B698" s="28"/>
      <c r="C698" s="6"/>
      <c r="D698" s="29"/>
      <c r="E698" s="7"/>
      <c r="F698" s="5"/>
      <c r="G698" s="13"/>
      <c r="I698" s="15"/>
    </row>
    <row r="699" spans="2:9">
      <c r="B699" s="26"/>
      <c r="C699" s="6"/>
      <c r="D699" s="29"/>
      <c r="E699" s="7"/>
      <c r="F699" s="5"/>
      <c r="G699" s="13"/>
    </row>
    <row r="700" spans="2:9">
      <c r="B700" s="26"/>
      <c r="C700" s="6"/>
      <c r="D700" s="29"/>
      <c r="E700" s="7"/>
      <c r="F700" s="5"/>
      <c r="G700" s="13"/>
    </row>
    <row r="701" spans="2:9">
      <c r="B701" s="26"/>
      <c r="C701" s="6"/>
      <c r="D701" s="29"/>
      <c r="E701" s="7"/>
      <c r="F701" s="5"/>
      <c r="G701" s="13"/>
    </row>
    <row r="702" spans="2:9">
      <c r="B702" s="26"/>
      <c r="C702" s="6"/>
      <c r="D702" s="29"/>
      <c r="E702" s="7"/>
      <c r="F702" s="5"/>
      <c r="G702" s="13"/>
    </row>
    <row r="703" spans="2:9">
      <c r="B703" s="26"/>
      <c r="C703" s="6"/>
      <c r="D703" s="29"/>
      <c r="E703" s="7"/>
      <c r="F703" s="5"/>
      <c r="G703" s="13"/>
    </row>
    <row r="704" spans="2:9">
      <c r="B704" s="27"/>
      <c r="C704" s="6"/>
      <c r="D704" s="29"/>
      <c r="E704" s="7"/>
      <c r="F704" s="5"/>
      <c r="G704" s="13"/>
    </row>
    <row r="705" spans="2:7">
      <c r="B705" s="28"/>
      <c r="C705" s="6"/>
      <c r="D705" s="29"/>
      <c r="E705" s="7"/>
      <c r="F705" s="5"/>
      <c r="G705" s="13"/>
    </row>
    <row r="706" spans="2:7">
      <c r="B706" s="26"/>
      <c r="C706" s="6"/>
      <c r="D706" s="29"/>
      <c r="E706" s="7"/>
      <c r="F706" s="5"/>
      <c r="G706" s="13"/>
    </row>
    <row r="707" spans="2:7">
      <c r="B707" s="26"/>
      <c r="C707" s="6"/>
      <c r="D707" s="29"/>
      <c r="E707" s="7"/>
      <c r="F707" s="5"/>
      <c r="G707" s="13"/>
    </row>
    <row r="708" spans="2:7">
      <c r="B708" s="26"/>
      <c r="C708" s="6"/>
      <c r="D708" s="29"/>
      <c r="E708" s="7"/>
      <c r="F708" s="5"/>
      <c r="G708" s="13"/>
    </row>
    <row r="709" spans="2:7">
      <c r="B709" s="26"/>
      <c r="C709" s="6"/>
      <c r="D709" s="29"/>
      <c r="E709" s="7"/>
      <c r="F709" s="5"/>
      <c r="G709" s="13"/>
    </row>
    <row r="710" spans="2:7">
      <c r="C710" s="6"/>
      <c r="D710" s="29"/>
      <c r="E710" s="7"/>
      <c r="F710" s="5"/>
      <c r="G710" s="13"/>
    </row>
  </sheetData>
  <mergeCells count="15">
    <mergeCell ref="C232:G235"/>
    <mergeCell ref="C239:G242"/>
    <mergeCell ref="C243:G244"/>
    <mergeCell ref="C251:G252"/>
    <mergeCell ref="C36:G37"/>
    <mergeCell ref="C7:G8"/>
    <mergeCell ref="C59:G59"/>
    <mergeCell ref="C61:G62"/>
    <mergeCell ref="C91:G91"/>
    <mergeCell ref="B2:G2"/>
    <mergeCell ref="B3:B5"/>
    <mergeCell ref="D3:D5"/>
    <mergeCell ref="E3:E5"/>
    <mergeCell ref="F3:F5"/>
    <mergeCell ref="G3:G4"/>
  </mergeCells>
  <printOptions horizontalCentered="1" verticalCentered="1"/>
  <pageMargins left="0.39370078740157483" right="0.39370078740157483" top="0.51181102362204722" bottom="1.1811023622047245" header="0" footer="0"/>
  <pageSetup scale="81" fitToHeight="0" orientation="portrait" r:id="rId1"/>
  <headerFooter scaleWithDoc="0">
    <oddFooter>&amp;L&amp;"-,Tučné"&amp;9
&amp;10CLEVELINGS s.r.o.&amp;"-,Obyčejné"
Míškovice 238
768 52 Míškovice
Czech Republic&amp;C&amp;G
&amp;R&amp;"Calibri,Obyčejné"&amp;9
Phone:  +420 573 033 029
sales@clevelings.cz
www.clevelings.cz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1" tint="0.499984740745262"/>
  </sheetPr>
  <dimension ref="B1:H695"/>
  <sheetViews>
    <sheetView zoomScaleNormal="100" workbookViewId="0">
      <pane ySplit="5" topLeftCell="A6" activePane="bottomLeft" state="frozen"/>
      <selection activeCell="J19" sqref="J19"/>
      <selection pane="bottomLeft" activeCell="I9" sqref="I9"/>
    </sheetView>
  </sheetViews>
  <sheetFormatPr defaultColWidth="9.140625" defaultRowHeight="14.25" customHeight="1"/>
  <cols>
    <col min="1" max="1" width="2.42578125" style="182" customWidth="1"/>
    <col min="2" max="2" width="35.7109375" style="179" customWidth="1"/>
    <col min="3" max="3" width="13.28515625" style="180" customWidth="1"/>
    <col min="4" max="4" width="15.7109375" style="181" customWidth="1"/>
    <col min="5" max="5" width="10.7109375" style="182" customWidth="1"/>
    <col min="6" max="7" width="14.7109375" style="183" customWidth="1"/>
    <col min="8" max="8" width="1.28515625" style="182" customWidth="1"/>
    <col min="9" max="16384" width="9.140625" style="182"/>
  </cols>
  <sheetData>
    <row r="1" spans="2:7" ht="12.75" customHeight="1"/>
    <row r="2" spans="2:7" ht="21.75" customHeight="1">
      <c r="B2" s="987" t="s">
        <v>1475</v>
      </c>
      <c r="C2" s="987"/>
      <c r="D2" s="987"/>
      <c r="E2" s="987"/>
      <c r="F2" s="987"/>
      <c r="G2" s="987"/>
    </row>
    <row r="3" spans="2:7" ht="14.25" customHeight="1">
      <c r="B3" s="961" t="s">
        <v>1439</v>
      </c>
      <c r="C3" s="964" t="s">
        <v>1440</v>
      </c>
      <c r="D3" s="964" t="s">
        <v>1444</v>
      </c>
      <c r="E3" s="964" t="s">
        <v>1443</v>
      </c>
      <c r="F3" s="964" t="s">
        <v>1441</v>
      </c>
      <c r="G3" s="967" t="s">
        <v>1467</v>
      </c>
    </row>
    <row r="4" spans="2:7" ht="14.25" customHeight="1">
      <c r="B4" s="962"/>
      <c r="C4" s="965"/>
      <c r="D4" s="965"/>
      <c r="E4" s="965"/>
      <c r="F4" s="965"/>
      <c r="G4" s="968"/>
    </row>
    <row r="5" spans="2:7" ht="14.25" customHeight="1">
      <c r="B5" s="963"/>
      <c r="C5" s="966"/>
      <c r="D5" s="966"/>
      <c r="E5" s="966"/>
      <c r="F5" s="966"/>
      <c r="G5" s="621">
        <f>'DISCOUNT CARD'!J10</f>
        <v>0</v>
      </c>
    </row>
    <row r="6" spans="2:7" ht="14.25" customHeight="1" thickBot="1">
      <c r="C6" s="185"/>
      <c r="D6" s="91"/>
      <c r="G6" s="184"/>
    </row>
    <row r="7" spans="2:7" ht="14.25" customHeight="1">
      <c r="B7" s="186"/>
      <c r="C7" s="988" t="s">
        <v>1430</v>
      </c>
      <c r="D7" s="988"/>
      <c r="E7" s="988"/>
      <c r="F7" s="988"/>
      <c r="G7" s="989"/>
    </row>
    <row r="8" spans="2:7" ht="14.25" customHeight="1">
      <c r="B8" s="187"/>
      <c r="C8" s="990"/>
      <c r="D8" s="990"/>
      <c r="E8" s="990"/>
      <c r="F8" s="990"/>
      <c r="G8" s="991"/>
    </row>
    <row r="9" spans="2:7" ht="14.25" customHeight="1">
      <c r="B9" s="187"/>
      <c r="C9" s="188">
        <v>17116025</v>
      </c>
      <c r="D9" s="189">
        <v>25</v>
      </c>
      <c r="E9" s="189">
        <v>40</v>
      </c>
      <c r="F9" s="258">
        <v>5.975127642429177</v>
      </c>
      <c r="G9" s="259">
        <f>F9*(100-$G$5)/100</f>
        <v>5.975127642429177</v>
      </c>
    </row>
    <row r="10" spans="2:7" ht="14.25" customHeight="1">
      <c r="B10" s="192" t="s">
        <v>1476</v>
      </c>
      <c r="C10" s="193">
        <v>17116032</v>
      </c>
      <c r="D10" s="194">
        <v>32</v>
      </c>
      <c r="E10" s="194">
        <v>40</v>
      </c>
      <c r="F10" s="260">
        <v>7.2622866583719707</v>
      </c>
      <c r="G10" s="261">
        <f t="shared" ref="G10:G26" si="0">F10*(100-$G$5)/100</f>
        <v>7.2622866583719716</v>
      </c>
    </row>
    <row r="11" spans="2:7" ht="14.25" customHeight="1">
      <c r="B11" s="187"/>
      <c r="C11" s="193">
        <v>17116040</v>
      </c>
      <c r="D11" s="194">
        <v>40</v>
      </c>
      <c r="E11" s="194">
        <v>40</v>
      </c>
      <c r="F11" s="260">
        <v>7.9668368565722369</v>
      </c>
      <c r="G11" s="261">
        <f t="shared" si="0"/>
        <v>7.9668368565722369</v>
      </c>
    </row>
    <row r="12" spans="2:7" ht="14.25" customHeight="1">
      <c r="B12" s="187"/>
      <c r="C12" s="193">
        <v>17116050</v>
      </c>
      <c r="D12" s="194">
        <v>50</v>
      </c>
      <c r="E12" s="194">
        <v>20</v>
      </c>
      <c r="F12" s="260">
        <v>9.1862506611496215</v>
      </c>
      <c r="G12" s="261">
        <f t="shared" si="0"/>
        <v>9.1862506611496215</v>
      </c>
    </row>
    <row r="13" spans="2:7" ht="14.25" customHeight="1">
      <c r="B13" s="197"/>
      <c r="C13" s="193">
        <v>17116063</v>
      </c>
      <c r="D13" s="194">
        <v>63</v>
      </c>
      <c r="E13" s="194">
        <v>38</v>
      </c>
      <c r="F13" s="260">
        <v>11.381195509388913</v>
      </c>
      <c r="G13" s="261">
        <f t="shared" si="0"/>
        <v>11.381195509388913</v>
      </c>
    </row>
    <row r="14" spans="2:7" ht="14.25" customHeight="1">
      <c r="B14" s="197"/>
      <c r="C14" s="193">
        <v>17116075</v>
      </c>
      <c r="D14" s="194">
        <v>75</v>
      </c>
      <c r="E14" s="194">
        <v>32</v>
      </c>
      <c r="F14" s="260">
        <v>15.296868726309622</v>
      </c>
      <c r="G14" s="261">
        <f t="shared" si="0"/>
        <v>15.296868726309622</v>
      </c>
    </row>
    <row r="15" spans="2:7" ht="14.25" customHeight="1">
      <c r="B15" s="197"/>
      <c r="C15" s="193">
        <v>17116090</v>
      </c>
      <c r="D15" s="194">
        <v>90</v>
      </c>
      <c r="E15" s="194">
        <v>16</v>
      </c>
      <c r="F15" s="260">
        <v>18.792521632764785</v>
      </c>
      <c r="G15" s="261">
        <f t="shared" si="0"/>
        <v>18.792521632764785</v>
      </c>
    </row>
    <row r="16" spans="2:7" ht="14.25" customHeight="1">
      <c r="B16" s="197"/>
      <c r="C16" s="193">
        <v>17116110</v>
      </c>
      <c r="D16" s="194">
        <v>110</v>
      </c>
      <c r="E16" s="194">
        <v>12</v>
      </c>
      <c r="F16" s="260">
        <v>22.708194849685498</v>
      </c>
      <c r="G16" s="261">
        <f t="shared" si="0"/>
        <v>22.708194849685498</v>
      </c>
    </row>
    <row r="17" spans="2:8" ht="14.25" customHeight="1">
      <c r="B17" s="197"/>
      <c r="C17" s="193">
        <v>17116125</v>
      </c>
      <c r="D17" s="194">
        <v>125</v>
      </c>
      <c r="E17" s="194">
        <v>10</v>
      </c>
      <c r="F17" s="260">
        <v>28.534283027110767</v>
      </c>
      <c r="G17" s="261">
        <f t="shared" si="0"/>
        <v>28.534283027110767</v>
      </c>
    </row>
    <row r="18" spans="2:8" ht="14.25" customHeight="1">
      <c r="B18" s="197"/>
      <c r="C18" s="193">
        <v>17116140</v>
      </c>
      <c r="D18" s="194">
        <v>140</v>
      </c>
      <c r="E18" s="194">
        <v>12</v>
      </c>
      <c r="F18" s="260">
        <v>36.731453602325402</v>
      </c>
      <c r="G18" s="261">
        <f t="shared" si="0"/>
        <v>36.731453602325402</v>
      </c>
    </row>
    <row r="19" spans="2:8" ht="14.25" customHeight="1">
      <c r="B19" s="197"/>
      <c r="C19" s="193">
        <v>17116160</v>
      </c>
      <c r="D19" s="194">
        <v>160</v>
      </c>
      <c r="E19" s="194">
        <v>12</v>
      </c>
      <c r="F19" s="260">
        <v>42.06977625791972</v>
      </c>
      <c r="G19" s="261">
        <f t="shared" si="0"/>
        <v>42.06977625791972</v>
      </c>
    </row>
    <row r="20" spans="2:8" ht="14.25" customHeight="1">
      <c r="B20" s="197"/>
      <c r="C20" s="193">
        <v>17116180</v>
      </c>
      <c r="D20" s="194">
        <v>180</v>
      </c>
      <c r="E20" s="194">
        <v>9</v>
      </c>
      <c r="F20" s="260">
        <v>64.127617078497266</v>
      </c>
      <c r="G20" s="261">
        <f t="shared" si="0"/>
        <v>64.127617078497266</v>
      </c>
    </row>
    <row r="21" spans="2:8" ht="14.25" customHeight="1">
      <c r="B21" s="197"/>
      <c r="C21" s="193">
        <v>17116200</v>
      </c>
      <c r="D21" s="194">
        <v>200</v>
      </c>
      <c r="E21" s="194" t="s">
        <v>15</v>
      </c>
      <c r="F21" s="260">
        <v>72.595768499173531</v>
      </c>
      <c r="G21" s="261">
        <f t="shared" si="0"/>
        <v>72.595768499173531</v>
      </c>
    </row>
    <row r="22" spans="2:8" ht="14.25" customHeight="1">
      <c r="B22" s="197"/>
      <c r="C22" s="193">
        <v>17116225</v>
      </c>
      <c r="D22" s="194">
        <v>225</v>
      </c>
      <c r="E22" s="194" t="s">
        <v>15</v>
      </c>
      <c r="F22" s="260">
        <v>85.128632601774427</v>
      </c>
      <c r="G22" s="261">
        <f t="shared" si="0"/>
        <v>85.128632601774427</v>
      </c>
    </row>
    <row r="23" spans="2:8" ht="14.25" customHeight="1">
      <c r="B23" s="197"/>
      <c r="C23" s="193">
        <v>17116250</v>
      </c>
      <c r="D23" s="194">
        <v>250</v>
      </c>
      <c r="E23" s="194" t="s">
        <v>15</v>
      </c>
      <c r="F23" s="260">
        <v>108.18910255056005</v>
      </c>
      <c r="G23" s="261">
        <f t="shared" si="0"/>
        <v>108.18910255056005</v>
      </c>
    </row>
    <row r="24" spans="2:8" ht="14.25" customHeight="1">
      <c r="B24" s="197"/>
      <c r="C24" s="193">
        <v>17116280</v>
      </c>
      <c r="D24" s="194">
        <v>280</v>
      </c>
      <c r="E24" s="194" t="s">
        <v>15</v>
      </c>
      <c r="F24" s="260">
        <v>272.02412171666799</v>
      </c>
      <c r="G24" s="261">
        <f t="shared" si="0"/>
        <v>272.02412171666799</v>
      </c>
    </row>
    <row r="25" spans="2:8" ht="14.25" customHeight="1">
      <c r="B25" s="197"/>
      <c r="C25" s="193">
        <v>17116315</v>
      </c>
      <c r="D25" s="194">
        <v>315</v>
      </c>
      <c r="E25" s="194" t="s">
        <v>15</v>
      </c>
      <c r="F25" s="260">
        <v>330.74567092820564</v>
      </c>
      <c r="G25" s="261">
        <f t="shared" si="0"/>
        <v>330.74567092820564</v>
      </c>
    </row>
    <row r="26" spans="2:8" ht="14.25" customHeight="1">
      <c r="B26" s="197"/>
      <c r="C26" s="193">
        <v>17116355</v>
      </c>
      <c r="D26" s="194">
        <v>355</v>
      </c>
      <c r="E26" s="194" t="s">
        <v>15</v>
      </c>
      <c r="F26" s="260">
        <v>407.69068199703844</v>
      </c>
      <c r="G26" s="261">
        <f t="shared" si="0"/>
        <v>407.69068199703838</v>
      </c>
    </row>
    <row r="27" spans="2:8" ht="14.25" customHeight="1">
      <c r="B27" s="197"/>
      <c r="C27" s="126">
        <v>17116400</v>
      </c>
      <c r="D27" s="127">
        <v>400</v>
      </c>
      <c r="E27" s="127" t="s">
        <v>15</v>
      </c>
      <c r="F27" s="132" t="s">
        <v>1438</v>
      </c>
      <c r="G27" s="133" t="str">
        <f>F27</f>
        <v>on request</v>
      </c>
    </row>
    <row r="28" spans="2:8" ht="14.25" customHeight="1">
      <c r="B28" s="197"/>
      <c r="C28" s="126">
        <v>17116450</v>
      </c>
      <c r="D28" s="127">
        <v>450</v>
      </c>
      <c r="E28" s="127" t="s">
        <v>15</v>
      </c>
      <c r="F28" s="132" t="s">
        <v>1438</v>
      </c>
      <c r="G28" s="133" t="str">
        <f>F28</f>
        <v>on request</v>
      </c>
    </row>
    <row r="29" spans="2:8" ht="14.25" customHeight="1">
      <c r="B29" s="197"/>
      <c r="C29" s="126">
        <v>17116500</v>
      </c>
      <c r="D29" s="127">
        <v>500</v>
      </c>
      <c r="E29" s="127" t="s">
        <v>15</v>
      </c>
      <c r="F29" s="132" t="s">
        <v>1438</v>
      </c>
      <c r="G29" s="133" t="str">
        <f>F29</f>
        <v>on request</v>
      </c>
    </row>
    <row r="30" spans="2:8" ht="14.25" customHeight="1">
      <c r="B30" s="197"/>
      <c r="C30" s="126">
        <v>17116560</v>
      </c>
      <c r="D30" s="127">
        <v>560</v>
      </c>
      <c r="E30" s="127" t="s">
        <v>15</v>
      </c>
      <c r="F30" s="132" t="s">
        <v>1438</v>
      </c>
      <c r="G30" s="133" t="str">
        <f>F30</f>
        <v>on request</v>
      </c>
      <c r="H30" s="198"/>
    </row>
    <row r="31" spans="2:8" ht="14.25" customHeight="1">
      <c r="B31" s="197"/>
      <c r="C31" s="126">
        <v>17116630</v>
      </c>
      <c r="D31" s="127">
        <v>630</v>
      </c>
      <c r="E31" s="127" t="s">
        <v>15</v>
      </c>
      <c r="F31" s="132" t="s">
        <v>1438</v>
      </c>
      <c r="G31" s="133" t="str">
        <f>F31</f>
        <v>on request</v>
      </c>
    </row>
    <row r="32" spans="2:8" ht="14.25" customHeight="1">
      <c r="B32" s="197"/>
      <c r="C32" s="992" t="s">
        <v>1429</v>
      </c>
      <c r="D32" s="992"/>
      <c r="E32" s="992"/>
      <c r="F32" s="992"/>
      <c r="G32" s="993"/>
    </row>
    <row r="33" spans="2:7" ht="14.25" customHeight="1">
      <c r="B33" s="197"/>
      <c r="C33" s="990"/>
      <c r="D33" s="990"/>
      <c r="E33" s="990"/>
      <c r="F33" s="990"/>
      <c r="G33" s="991"/>
    </row>
    <row r="34" spans="2:7" ht="14.25" customHeight="1">
      <c r="B34" s="187"/>
      <c r="C34" s="188">
        <v>17110040</v>
      </c>
      <c r="D34" s="189">
        <v>40</v>
      </c>
      <c r="E34" s="189">
        <v>40</v>
      </c>
      <c r="F34" s="258">
        <v>7.5684950137436253</v>
      </c>
      <c r="G34" s="259">
        <f t="shared" ref="G34:G49" si="1">F34*(100-$G$5)/100</f>
        <v>7.5684950137436253</v>
      </c>
    </row>
    <row r="35" spans="2:7" ht="14.25" customHeight="1">
      <c r="B35" s="187"/>
      <c r="C35" s="193">
        <v>17110050</v>
      </c>
      <c r="D35" s="194">
        <v>50</v>
      </c>
      <c r="E35" s="194">
        <v>20</v>
      </c>
      <c r="F35" s="260">
        <v>8.7269381280921383</v>
      </c>
      <c r="G35" s="261">
        <f t="shared" si="1"/>
        <v>8.7269381280921383</v>
      </c>
    </row>
    <row r="36" spans="2:7" ht="14.25" customHeight="1">
      <c r="B36" s="187"/>
      <c r="C36" s="193">
        <v>17110063</v>
      </c>
      <c r="D36" s="194">
        <v>63</v>
      </c>
      <c r="E36" s="194">
        <v>38</v>
      </c>
      <c r="F36" s="260">
        <v>10.812135733919467</v>
      </c>
      <c r="G36" s="261">
        <f t="shared" si="1"/>
        <v>10.812135733919467</v>
      </c>
    </row>
    <row r="37" spans="2:7" ht="14.25" customHeight="1">
      <c r="B37" s="187"/>
      <c r="C37" s="193">
        <v>17110075</v>
      </c>
      <c r="D37" s="194">
        <v>75</v>
      </c>
      <c r="E37" s="194">
        <v>32</v>
      </c>
      <c r="F37" s="260">
        <v>14.53202528999414</v>
      </c>
      <c r="G37" s="261">
        <f t="shared" si="1"/>
        <v>14.53202528999414</v>
      </c>
    </row>
    <row r="38" spans="2:7" ht="14.25" customHeight="1">
      <c r="B38" s="197"/>
      <c r="C38" s="193">
        <v>17110090</v>
      </c>
      <c r="D38" s="194">
        <v>90</v>
      </c>
      <c r="E38" s="194">
        <v>16</v>
      </c>
      <c r="F38" s="260">
        <v>17.85289555112654</v>
      </c>
      <c r="G38" s="261">
        <f t="shared" si="1"/>
        <v>17.85289555112654</v>
      </c>
    </row>
    <row r="39" spans="2:7" ht="14.25" customHeight="1">
      <c r="B39" s="197"/>
      <c r="C39" s="193">
        <v>17110110</v>
      </c>
      <c r="D39" s="194">
        <v>110</v>
      </c>
      <c r="E39" s="194">
        <v>12</v>
      </c>
      <c r="F39" s="260">
        <v>21.57278510720122</v>
      </c>
      <c r="G39" s="261">
        <f t="shared" si="1"/>
        <v>21.57278510720122</v>
      </c>
    </row>
    <row r="40" spans="2:7" ht="14.25" customHeight="1">
      <c r="B40" s="197"/>
      <c r="C40" s="193">
        <v>17110125</v>
      </c>
      <c r="D40" s="194">
        <v>125</v>
      </c>
      <c r="E40" s="194">
        <v>10</v>
      </c>
      <c r="F40" s="260">
        <v>27.107568875755227</v>
      </c>
      <c r="G40" s="261">
        <f t="shared" si="1"/>
        <v>27.107568875755227</v>
      </c>
    </row>
    <row r="41" spans="2:7" ht="14.25" customHeight="1">
      <c r="B41" s="197"/>
      <c r="C41" s="193">
        <v>17110140</v>
      </c>
      <c r="D41" s="194">
        <v>140</v>
      </c>
      <c r="E41" s="194">
        <v>12</v>
      </c>
      <c r="F41" s="260">
        <v>34.894880922209133</v>
      </c>
      <c r="G41" s="261">
        <f t="shared" si="1"/>
        <v>34.894880922209133</v>
      </c>
    </row>
    <row r="42" spans="2:7" ht="14.25" customHeight="1">
      <c r="B42" s="197"/>
      <c r="C42" s="193">
        <v>17110160</v>
      </c>
      <c r="D42" s="194">
        <v>160</v>
      </c>
      <c r="E42" s="194">
        <v>12</v>
      </c>
      <c r="F42" s="260">
        <v>39.966287445023731</v>
      </c>
      <c r="G42" s="261">
        <f t="shared" si="1"/>
        <v>39.966287445023731</v>
      </c>
    </row>
    <row r="43" spans="2:7" ht="14.25" customHeight="1">
      <c r="B43" s="197"/>
      <c r="C43" s="193">
        <v>17110180</v>
      </c>
      <c r="D43" s="194">
        <v>180</v>
      </c>
      <c r="E43" s="194">
        <v>9</v>
      </c>
      <c r="F43" s="260">
        <v>60.921236224572411</v>
      </c>
      <c r="G43" s="261">
        <f t="shared" si="1"/>
        <v>60.921236224572411</v>
      </c>
    </row>
    <row r="44" spans="2:7" ht="14.25" customHeight="1">
      <c r="B44" s="197"/>
      <c r="C44" s="193">
        <v>17110200</v>
      </c>
      <c r="D44" s="194">
        <v>200</v>
      </c>
      <c r="E44" s="194" t="s">
        <v>15</v>
      </c>
      <c r="F44" s="260">
        <v>68.965980074214869</v>
      </c>
      <c r="G44" s="261">
        <f t="shared" si="1"/>
        <v>68.965980074214869</v>
      </c>
    </row>
    <row r="45" spans="2:7" ht="14.25" customHeight="1">
      <c r="B45" s="197"/>
      <c r="C45" s="193">
        <v>17110225</v>
      </c>
      <c r="D45" s="194">
        <v>225</v>
      </c>
      <c r="E45" s="194" t="s">
        <v>15</v>
      </c>
      <c r="F45" s="260">
        <v>80.872200971685686</v>
      </c>
      <c r="G45" s="261">
        <f t="shared" si="1"/>
        <v>80.872200971685686</v>
      </c>
    </row>
    <row r="46" spans="2:7" ht="14.25" customHeight="1">
      <c r="B46" s="197"/>
      <c r="C46" s="193">
        <v>17110250</v>
      </c>
      <c r="D46" s="194">
        <v>250</v>
      </c>
      <c r="E46" s="194" t="s">
        <v>15</v>
      </c>
      <c r="F46" s="260">
        <v>102.77964742303205</v>
      </c>
      <c r="G46" s="261">
        <f t="shared" si="1"/>
        <v>102.77964742303203</v>
      </c>
    </row>
    <row r="47" spans="2:7" ht="14.25" customHeight="1">
      <c r="B47" s="197"/>
      <c r="C47" s="193">
        <v>17110280</v>
      </c>
      <c r="D47" s="194">
        <v>280</v>
      </c>
      <c r="E47" s="194" t="s">
        <v>15</v>
      </c>
      <c r="F47" s="260">
        <v>258.42291563083461</v>
      </c>
      <c r="G47" s="261">
        <f t="shared" si="1"/>
        <v>258.42291563083461</v>
      </c>
    </row>
    <row r="48" spans="2:7" ht="14.25" customHeight="1">
      <c r="B48" s="197"/>
      <c r="C48" s="193">
        <v>17110315</v>
      </c>
      <c r="D48" s="194">
        <v>315</v>
      </c>
      <c r="E48" s="194" t="s">
        <v>15</v>
      </c>
      <c r="F48" s="260">
        <v>314.20838738179532</v>
      </c>
      <c r="G48" s="261">
        <f t="shared" si="1"/>
        <v>314.20838738179532</v>
      </c>
    </row>
    <row r="49" spans="2:7" ht="14.25" customHeight="1">
      <c r="B49" s="197"/>
      <c r="C49" s="193">
        <v>17110355</v>
      </c>
      <c r="D49" s="194">
        <v>355</v>
      </c>
      <c r="E49" s="194" t="s">
        <v>15</v>
      </c>
      <c r="F49" s="260">
        <v>387.30614789718652</v>
      </c>
      <c r="G49" s="261">
        <f t="shared" si="1"/>
        <v>387.30614789718652</v>
      </c>
    </row>
    <row r="50" spans="2:7" ht="14.25" customHeight="1">
      <c r="B50" s="197"/>
      <c r="C50" s="126">
        <v>17110400</v>
      </c>
      <c r="D50" s="127">
        <v>400</v>
      </c>
      <c r="E50" s="127" t="s">
        <v>15</v>
      </c>
      <c r="F50" s="132" t="s">
        <v>1438</v>
      </c>
      <c r="G50" s="133" t="str">
        <f>F50</f>
        <v>on request</v>
      </c>
    </row>
    <row r="51" spans="2:7" ht="14.25" customHeight="1">
      <c r="B51" s="197"/>
      <c r="C51" s="126">
        <v>17110450</v>
      </c>
      <c r="D51" s="127">
        <v>450</v>
      </c>
      <c r="E51" s="127" t="s">
        <v>15</v>
      </c>
      <c r="F51" s="132" t="s">
        <v>1438</v>
      </c>
      <c r="G51" s="133" t="str">
        <f>F51</f>
        <v>on request</v>
      </c>
    </row>
    <row r="52" spans="2:7" ht="14.25" customHeight="1">
      <c r="B52" s="197"/>
      <c r="C52" s="126">
        <v>17110500</v>
      </c>
      <c r="D52" s="127">
        <v>500</v>
      </c>
      <c r="E52" s="127" t="s">
        <v>15</v>
      </c>
      <c r="F52" s="132" t="s">
        <v>1438</v>
      </c>
      <c r="G52" s="133" t="str">
        <f>F52</f>
        <v>on request</v>
      </c>
    </row>
    <row r="53" spans="2:7" ht="14.25" customHeight="1">
      <c r="B53" s="197"/>
      <c r="C53" s="126">
        <v>17110560</v>
      </c>
      <c r="D53" s="127">
        <v>560</v>
      </c>
      <c r="E53" s="127" t="s">
        <v>15</v>
      </c>
      <c r="F53" s="132" t="s">
        <v>1438</v>
      </c>
      <c r="G53" s="133" t="str">
        <f>F53</f>
        <v>on request</v>
      </c>
    </row>
    <row r="54" spans="2:7" ht="14.25" customHeight="1">
      <c r="B54" s="197"/>
      <c r="C54" s="126">
        <v>17110630</v>
      </c>
      <c r="D54" s="127">
        <v>630</v>
      </c>
      <c r="E54" s="127" t="s">
        <v>15</v>
      </c>
      <c r="F54" s="132" t="s">
        <v>1438</v>
      </c>
      <c r="G54" s="133" t="str">
        <f>F54</f>
        <v>on request</v>
      </c>
    </row>
    <row r="55" spans="2:7" ht="14.25" customHeight="1" thickBot="1">
      <c r="B55" s="204"/>
      <c r="C55" s="205"/>
      <c r="D55" s="206"/>
      <c r="E55" s="206"/>
      <c r="F55" s="207"/>
      <c r="G55" s="208"/>
    </row>
    <row r="56" spans="2:7" ht="14.25" customHeight="1" thickBot="1">
      <c r="C56" s="209"/>
      <c r="E56" s="181"/>
      <c r="F56" s="210"/>
      <c r="G56" s="211"/>
    </row>
    <row r="57" spans="2:7" ht="14.25" customHeight="1">
      <c r="B57" s="186"/>
      <c r="C57" s="212"/>
      <c r="D57" s="213"/>
      <c r="E57" s="213"/>
      <c r="F57" s="214"/>
      <c r="G57" s="215"/>
    </row>
    <row r="58" spans="2:7" ht="14.25" customHeight="1">
      <c r="B58" s="192" t="s">
        <v>1476</v>
      </c>
      <c r="C58" s="193" t="s">
        <v>679</v>
      </c>
      <c r="D58" s="194">
        <v>90</v>
      </c>
      <c r="E58" s="194">
        <v>1</v>
      </c>
      <c r="F58" s="195">
        <v>230.82003963978195</v>
      </c>
      <c r="G58" s="196">
        <f>F58*(100-$G$5)/100</f>
        <v>230.82003963978198</v>
      </c>
    </row>
    <row r="59" spans="2:7" ht="14.25" customHeight="1">
      <c r="B59" s="192" t="s">
        <v>1477</v>
      </c>
      <c r="C59" s="193" t="s">
        <v>680</v>
      </c>
      <c r="D59" s="194">
        <v>110</v>
      </c>
      <c r="E59" s="194">
        <v>1</v>
      </c>
      <c r="F59" s="195">
        <v>306.25001521053935</v>
      </c>
      <c r="G59" s="196">
        <f>F59*(100-$G$5)/100</f>
        <v>306.25001521053935</v>
      </c>
    </row>
    <row r="60" spans="2:7" ht="14.25" customHeight="1">
      <c r="B60" s="216"/>
      <c r="C60" s="193" t="s">
        <v>681</v>
      </c>
      <c r="D60" s="194">
        <v>125</v>
      </c>
      <c r="E60" s="194">
        <v>1</v>
      </c>
      <c r="F60" s="195">
        <v>315.31024106555884</v>
      </c>
      <c r="G60" s="196">
        <f>F60*(100-$G$5)/100</f>
        <v>315.31024106555884</v>
      </c>
    </row>
    <row r="61" spans="2:7" ht="14.25" customHeight="1">
      <c r="B61" s="197"/>
      <c r="C61" s="188" t="s">
        <v>682</v>
      </c>
      <c r="D61" s="189">
        <v>160</v>
      </c>
      <c r="E61" s="189">
        <v>1</v>
      </c>
      <c r="F61" s="190">
        <v>432.3741116367629</v>
      </c>
      <c r="G61" s="191">
        <f>F61*(100-$G$5)/100</f>
        <v>432.3741116367629</v>
      </c>
    </row>
    <row r="62" spans="2:7" ht="14.25" customHeight="1">
      <c r="B62" s="197"/>
      <c r="C62" s="193" t="s">
        <v>683</v>
      </c>
      <c r="D62" s="194">
        <v>180</v>
      </c>
      <c r="E62" s="194">
        <v>1</v>
      </c>
      <c r="F62" s="195">
        <v>606.31606674225588</v>
      </c>
      <c r="G62" s="196">
        <f>F62*(100-$G$5)/100</f>
        <v>606.31606674225588</v>
      </c>
    </row>
    <row r="63" spans="2:7" ht="14.25" customHeight="1">
      <c r="B63" s="197"/>
      <c r="C63" s="217"/>
      <c r="D63" s="218"/>
      <c r="E63" s="218"/>
      <c r="F63" s="219"/>
      <c r="G63" s="220"/>
    </row>
    <row r="64" spans="2:7" ht="14.25" customHeight="1">
      <c r="B64" s="197"/>
      <c r="C64" s="217"/>
      <c r="D64" s="218"/>
      <c r="E64" s="218"/>
      <c r="F64" s="219"/>
      <c r="G64" s="220"/>
    </row>
    <row r="65" spans="2:8" ht="14.25" customHeight="1">
      <c r="B65" s="199"/>
      <c r="C65" s="200"/>
      <c r="D65" s="201"/>
      <c r="E65" s="201"/>
      <c r="F65" s="202"/>
      <c r="G65" s="203"/>
    </row>
    <row r="66" spans="2:8" ht="14.25" customHeight="1" thickBot="1">
      <c r="B66" s="204"/>
      <c r="C66" s="205"/>
      <c r="D66" s="206"/>
      <c r="E66" s="206"/>
      <c r="F66" s="207"/>
      <c r="G66" s="208"/>
    </row>
    <row r="67" spans="2:8" ht="14.25" customHeight="1" thickBot="1">
      <c r="C67" s="209"/>
      <c r="E67" s="181"/>
      <c r="F67" s="210"/>
      <c r="G67" s="211"/>
    </row>
    <row r="68" spans="2:8" ht="14.25" customHeight="1">
      <c r="B68" s="221"/>
      <c r="C68" s="983" t="s">
        <v>1473</v>
      </c>
      <c r="D68" s="983"/>
      <c r="E68" s="983"/>
      <c r="F68" s="983"/>
      <c r="G68" s="984"/>
    </row>
    <row r="69" spans="2:8" ht="14.25" customHeight="1">
      <c r="B69" s="187"/>
      <c r="C69" s="979"/>
      <c r="D69" s="979"/>
      <c r="E69" s="979"/>
      <c r="F69" s="979"/>
      <c r="G69" s="980"/>
      <c r="H69" s="222"/>
    </row>
    <row r="70" spans="2:8" ht="14.25" customHeight="1">
      <c r="B70" s="192"/>
      <c r="C70" s="193" t="s">
        <v>669</v>
      </c>
      <c r="D70" s="194">
        <v>110</v>
      </c>
      <c r="E70" s="194">
        <v>1</v>
      </c>
      <c r="F70" s="195">
        <v>26.245892357794517</v>
      </c>
      <c r="G70" s="196">
        <f t="shared" ref="G70:G79" si="2">F70*(100-$G$5)/100</f>
        <v>26.245892357794517</v>
      </c>
      <c r="H70" s="222"/>
    </row>
    <row r="71" spans="2:8" ht="14.25" customHeight="1">
      <c r="B71" s="192" t="s">
        <v>1476</v>
      </c>
      <c r="C71" s="193" t="s">
        <v>670</v>
      </c>
      <c r="D71" s="194">
        <v>125</v>
      </c>
      <c r="E71" s="194">
        <v>1</v>
      </c>
      <c r="F71" s="195">
        <v>28.762621761966603</v>
      </c>
      <c r="G71" s="196">
        <f t="shared" si="2"/>
        <v>28.762621761966603</v>
      </c>
      <c r="H71" s="222"/>
    </row>
    <row r="72" spans="2:8" ht="14.25" customHeight="1">
      <c r="B72" s="192" t="s">
        <v>1478</v>
      </c>
      <c r="C72" s="193" t="s">
        <v>671</v>
      </c>
      <c r="D72" s="194">
        <v>140</v>
      </c>
      <c r="E72" s="194">
        <v>1</v>
      </c>
      <c r="F72" s="195">
        <v>42.568680207710564</v>
      </c>
      <c r="G72" s="196">
        <f t="shared" si="2"/>
        <v>42.568680207710571</v>
      </c>
      <c r="H72" s="222"/>
    </row>
    <row r="73" spans="2:8" ht="14.25" customHeight="1">
      <c r="B73" s="197"/>
      <c r="C73" s="193" t="s">
        <v>672</v>
      </c>
      <c r="D73" s="194">
        <v>160</v>
      </c>
      <c r="E73" s="194">
        <v>1</v>
      </c>
      <c r="F73" s="195">
        <v>48.752643886533392</v>
      </c>
      <c r="G73" s="196">
        <f t="shared" si="2"/>
        <v>48.752643886533384</v>
      </c>
      <c r="H73" s="222"/>
    </row>
    <row r="74" spans="2:8" ht="14.25" customHeight="1">
      <c r="B74" s="197"/>
      <c r="C74" s="193" t="s">
        <v>673</v>
      </c>
      <c r="D74" s="194">
        <v>180</v>
      </c>
      <c r="E74" s="194">
        <v>1</v>
      </c>
      <c r="F74" s="195">
        <v>74.351377254683655</v>
      </c>
      <c r="G74" s="196">
        <f t="shared" si="2"/>
        <v>74.351377254683655</v>
      </c>
      <c r="H74" s="222"/>
    </row>
    <row r="75" spans="2:8" ht="14.25" customHeight="1">
      <c r="B75" s="197"/>
      <c r="C75" s="193" t="s">
        <v>674</v>
      </c>
      <c r="D75" s="194">
        <v>200</v>
      </c>
      <c r="E75" s="194">
        <v>1</v>
      </c>
      <c r="F75" s="195">
        <v>84.202575208157228</v>
      </c>
      <c r="G75" s="196">
        <f t="shared" si="2"/>
        <v>84.202575208157228</v>
      </c>
      <c r="H75" s="222"/>
    </row>
    <row r="76" spans="2:8" ht="14.25" customHeight="1">
      <c r="B76" s="197"/>
      <c r="C76" s="193" t="s">
        <v>675</v>
      </c>
      <c r="D76" s="194">
        <v>225</v>
      </c>
      <c r="E76" s="194">
        <v>1</v>
      </c>
      <c r="F76" s="195">
        <v>98.727699197950344</v>
      </c>
      <c r="G76" s="196">
        <f t="shared" si="2"/>
        <v>98.727699197950358</v>
      </c>
      <c r="H76" s="222"/>
    </row>
    <row r="77" spans="2:8" ht="14.25" customHeight="1">
      <c r="B77" s="197"/>
      <c r="C77" s="193" t="s">
        <v>676</v>
      </c>
      <c r="D77" s="194">
        <v>250</v>
      </c>
      <c r="E77" s="194">
        <v>1</v>
      </c>
      <c r="F77" s="195">
        <v>125.40503088217437</v>
      </c>
      <c r="G77" s="196">
        <f t="shared" si="2"/>
        <v>125.40503088217437</v>
      </c>
      <c r="H77" s="222"/>
    </row>
    <row r="78" spans="2:8" ht="14.25" customHeight="1">
      <c r="B78" s="197"/>
      <c r="C78" s="193" t="s">
        <v>677</v>
      </c>
      <c r="D78" s="194">
        <v>280</v>
      </c>
      <c r="E78" s="194">
        <v>1</v>
      </c>
      <c r="F78" s="195">
        <v>277.99073932940712</v>
      </c>
      <c r="G78" s="196">
        <f t="shared" si="2"/>
        <v>277.99073932940712</v>
      </c>
      <c r="H78" s="222"/>
    </row>
    <row r="79" spans="2:8" ht="14.25" customHeight="1">
      <c r="B79" s="197"/>
      <c r="C79" s="193" t="s">
        <v>678</v>
      </c>
      <c r="D79" s="194">
        <v>315</v>
      </c>
      <c r="E79" s="194">
        <v>1</v>
      </c>
      <c r="F79" s="195">
        <v>379.66660725795901</v>
      </c>
      <c r="G79" s="196">
        <f t="shared" si="2"/>
        <v>379.66660725795901</v>
      </c>
    </row>
    <row r="80" spans="2:8" ht="14.25" customHeight="1">
      <c r="B80" s="197"/>
      <c r="C80" s="977" t="s">
        <v>1474</v>
      </c>
      <c r="D80" s="977"/>
      <c r="E80" s="977"/>
      <c r="F80" s="977"/>
      <c r="G80" s="978"/>
    </row>
    <row r="81" spans="2:8" ht="14.25" customHeight="1">
      <c r="B81" s="197"/>
      <c r="C81" s="979"/>
      <c r="D81" s="979"/>
      <c r="E81" s="979"/>
      <c r="F81" s="979"/>
      <c r="G81" s="980"/>
      <c r="H81" s="222"/>
    </row>
    <row r="82" spans="2:8" ht="14.25" customHeight="1">
      <c r="B82" s="197"/>
      <c r="C82" s="193" t="s">
        <v>684</v>
      </c>
      <c r="D82" s="194">
        <v>110</v>
      </c>
      <c r="E82" s="194">
        <v>12</v>
      </c>
      <c r="F82" s="195">
        <v>24.933597739904791</v>
      </c>
      <c r="G82" s="196">
        <f t="shared" ref="G82:G91" si="3">F82*(100-$G$5)/100</f>
        <v>24.933597739904791</v>
      </c>
      <c r="H82" s="222"/>
    </row>
    <row r="83" spans="2:8" ht="14.25" customHeight="1">
      <c r="B83" s="197"/>
      <c r="C83" s="193" t="s">
        <v>685</v>
      </c>
      <c r="D83" s="194">
        <v>125</v>
      </c>
      <c r="E83" s="194">
        <v>10</v>
      </c>
      <c r="F83" s="195">
        <v>27.324490673868265</v>
      </c>
      <c r="G83" s="196">
        <f t="shared" si="3"/>
        <v>27.324490673868262</v>
      </c>
      <c r="H83" s="222"/>
    </row>
    <row r="84" spans="2:8" ht="14.25" customHeight="1">
      <c r="B84" s="197"/>
      <c r="C84" s="193" t="s">
        <v>686</v>
      </c>
      <c r="D84" s="194">
        <v>140</v>
      </c>
      <c r="E84" s="194">
        <v>12</v>
      </c>
      <c r="F84" s="195">
        <v>40.440246197325031</v>
      </c>
      <c r="G84" s="196">
        <f t="shared" si="3"/>
        <v>40.440246197325031</v>
      </c>
      <c r="H84" s="222"/>
    </row>
    <row r="85" spans="2:8" ht="14.25" customHeight="1">
      <c r="B85" s="197"/>
      <c r="C85" s="193" t="s">
        <v>687</v>
      </c>
      <c r="D85" s="194">
        <v>160</v>
      </c>
      <c r="E85" s="194">
        <v>12</v>
      </c>
      <c r="F85" s="195">
        <v>46.315011692206724</v>
      </c>
      <c r="G85" s="196">
        <f t="shared" si="3"/>
        <v>46.315011692206724</v>
      </c>
      <c r="H85" s="222"/>
    </row>
    <row r="86" spans="2:8" ht="14.25" customHeight="1">
      <c r="B86" s="197"/>
      <c r="C86" s="193" t="s">
        <v>688</v>
      </c>
      <c r="D86" s="194">
        <v>180</v>
      </c>
      <c r="E86" s="194">
        <v>9</v>
      </c>
      <c r="F86" s="195">
        <v>70.633808391949472</v>
      </c>
      <c r="G86" s="196">
        <f t="shared" si="3"/>
        <v>70.633808391949472</v>
      </c>
      <c r="H86" s="222"/>
    </row>
    <row r="87" spans="2:8" ht="14.25" customHeight="1">
      <c r="B87" s="197"/>
      <c r="C87" s="193" t="s">
        <v>689</v>
      </c>
      <c r="D87" s="194">
        <v>200</v>
      </c>
      <c r="E87" s="194">
        <v>1</v>
      </c>
      <c r="F87" s="195">
        <v>79.992446447749359</v>
      </c>
      <c r="G87" s="196">
        <f t="shared" si="3"/>
        <v>79.992446447749359</v>
      </c>
      <c r="H87" s="222"/>
    </row>
    <row r="88" spans="2:8" ht="14.25" customHeight="1">
      <c r="B88" s="197"/>
      <c r="C88" s="193" t="s">
        <v>690</v>
      </c>
      <c r="D88" s="194">
        <v>225</v>
      </c>
      <c r="E88" s="194">
        <v>1</v>
      </c>
      <c r="F88" s="195">
        <v>93.791314238052834</v>
      </c>
      <c r="G88" s="196">
        <f t="shared" si="3"/>
        <v>93.791314238052834</v>
      </c>
      <c r="H88" s="222"/>
    </row>
    <row r="89" spans="2:8" ht="14.25" customHeight="1">
      <c r="B89" s="197"/>
      <c r="C89" s="193" t="s">
        <v>691</v>
      </c>
      <c r="D89" s="194">
        <v>250</v>
      </c>
      <c r="E89" s="194">
        <v>1</v>
      </c>
      <c r="F89" s="195">
        <v>119.13477933806564</v>
      </c>
      <c r="G89" s="196">
        <f t="shared" si="3"/>
        <v>119.13477933806564</v>
      </c>
      <c r="H89" s="222"/>
    </row>
    <row r="90" spans="2:8" ht="14.25" customHeight="1">
      <c r="B90" s="197"/>
      <c r="C90" s="193" t="s">
        <v>692</v>
      </c>
      <c r="D90" s="194">
        <v>280</v>
      </c>
      <c r="E90" s="194">
        <v>1</v>
      </c>
      <c r="F90" s="195">
        <v>264.09120236293677</v>
      </c>
      <c r="G90" s="196">
        <f t="shared" si="3"/>
        <v>264.09120236293677</v>
      </c>
      <c r="H90" s="222"/>
    </row>
    <row r="91" spans="2:8" ht="14.25" customHeight="1">
      <c r="B91" s="197"/>
      <c r="C91" s="193" t="s">
        <v>693</v>
      </c>
      <c r="D91" s="194">
        <v>315</v>
      </c>
      <c r="E91" s="194">
        <v>1</v>
      </c>
      <c r="F91" s="195">
        <v>360.683276895061</v>
      </c>
      <c r="G91" s="196">
        <f t="shared" si="3"/>
        <v>360.683276895061</v>
      </c>
    </row>
    <row r="92" spans="2:8" ht="14.25" customHeight="1" thickBot="1">
      <c r="B92" s="223"/>
      <c r="C92" s="224"/>
      <c r="D92" s="225"/>
      <c r="E92" s="225"/>
      <c r="F92" s="226"/>
      <c r="G92" s="227"/>
    </row>
    <row r="93" spans="2:8" ht="14.25" customHeight="1" thickBot="1">
      <c r="B93" s="228"/>
      <c r="C93" s="229"/>
      <c r="D93" s="230"/>
      <c r="E93" s="230"/>
      <c r="F93" s="231"/>
      <c r="G93" s="232"/>
    </row>
    <row r="94" spans="2:8" ht="14.25" customHeight="1">
      <c r="B94" s="186"/>
      <c r="C94" s="983" t="s">
        <v>1473</v>
      </c>
      <c r="D94" s="983"/>
      <c r="E94" s="983"/>
      <c r="F94" s="983"/>
      <c r="G94" s="984"/>
    </row>
    <row r="95" spans="2:8" ht="14.25" customHeight="1">
      <c r="B95" s="187"/>
      <c r="C95" s="979"/>
      <c r="D95" s="979"/>
      <c r="E95" s="979"/>
      <c r="F95" s="979"/>
      <c r="G95" s="980"/>
    </row>
    <row r="96" spans="2:8" ht="14.25" customHeight="1">
      <c r="B96" s="187"/>
      <c r="C96" s="193">
        <v>177162520</v>
      </c>
      <c r="D96" s="194" t="s">
        <v>373</v>
      </c>
      <c r="E96" s="194" t="s">
        <v>15</v>
      </c>
      <c r="F96" s="195">
        <v>9.0372111961457193</v>
      </c>
      <c r="G96" s="196">
        <f>F96*(100-$G$5)/100</f>
        <v>9.0372111961457193</v>
      </c>
    </row>
    <row r="97" spans="2:7" ht="14.25" customHeight="1">
      <c r="B97" s="192" t="s">
        <v>1431</v>
      </c>
      <c r="C97" s="193">
        <v>177163220</v>
      </c>
      <c r="D97" s="194" t="s">
        <v>374</v>
      </c>
      <c r="E97" s="194"/>
      <c r="F97" s="195">
        <v>9.0372111961457193</v>
      </c>
      <c r="G97" s="196">
        <f t="shared" ref="G97:G153" si="4">F97*(100-$G$5)/100</f>
        <v>9.0372111961457193</v>
      </c>
    </row>
    <row r="98" spans="2:7" ht="14.25" customHeight="1">
      <c r="B98" s="187"/>
      <c r="C98" s="193">
        <v>177163225</v>
      </c>
      <c r="D98" s="194" t="s">
        <v>31</v>
      </c>
      <c r="E98" s="194" t="s">
        <v>15</v>
      </c>
      <c r="F98" s="195">
        <v>9.0372111961457193</v>
      </c>
      <c r="G98" s="196">
        <f t="shared" si="4"/>
        <v>9.0372111961457193</v>
      </c>
    </row>
    <row r="99" spans="2:7" ht="14.25" customHeight="1">
      <c r="B99" s="197"/>
      <c r="C99" s="193">
        <v>177164020</v>
      </c>
      <c r="D99" s="194" t="s">
        <v>27</v>
      </c>
      <c r="E99" s="194" t="s">
        <v>15</v>
      </c>
      <c r="F99" s="195">
        <v>9.0372111961457193</v>
      </c>
      <c r="G99" s="196">
        <f t="shared" si="4"/>
        <v>9.0372111961457193</v>
      </c>
    </row>
    <row r="100" spans="2:7" ht="14.25" customHeight="1">
      <c r="B100" s="197"/>
      <c r="C100" s="193">
        <v>177164025</v>
      </c>
      <c r="D100" s="194" t="s">
        <v>32</v>
      </c>
      <c r="E100" s="194" t="s">
        <v>15</v>
      </c>
      <c r="F100" s="195">
        <v>9.0372111961457193</v>
      </c>
      <c r="G100" s="196">
        <f t="shared" si="4"/>
        <v>9.0372111961457193</v>
      </c>
    </row>
    <row r="101" spans="2:7" ht="14.25" customHeight="1">
      <c r="B101" s="197"/>
      <c r="C101" s="193">
        <v>177164032</v>
      </c>
      <c r="D101" s="194" t="s">
        <v>0</v>
      </c>
      <c r="E101" s="194" t="s">
        <v>15</v>
      </c>
      <c r="F101" s="195">
        <v>9.0372111961457193</v>
      </c>
      <c r="G101" s="196">
        <f t="shared" si="4"/>
        <v>9.0372111961457193</v>
      </c>
    </row>
    <row r="102" spans="2:7" ht="14.25" customHeight="1">
      <c r="B102" s="197"/>
      <c r="C102" s="193">
        <v>177165025</v>
      </c>
      <c r="D102" s="194" t="s">
        <v>33</v>
      </c>
      <c r="E102" s="194" t="s">
        <v>15</v>
      </c>
      <c r="F102" s="195">
        <v>9.0372111961457193</v>
      </c>
      <c r="G102" s="196">
        <f t="shared" si="4"/>
        <v>9.0372111961457193</v>
      </c>
    </row>
    <row r="103" spans="2:7" ht="14.25" customHeight="1">
      <c r="B103" s="197"/>
      <c r="C103" s="193">
        <v>177165032</v>
      </c>
      <c r="D103" s="194" t="s">
        <v>1</v>
      </c>
      <c r="E103" s="194" t="s">
        <v>15</v>
      </c>
      <c r="F103" s="195">
        <v>9.0372111961457193</v>
      </c>
      <c r="G103" s="196">
        <f t="shared" si="4"/>
        <v>9.0372111961457193</v>
      </c>
    </row>
    <row r="104" spans="2:7" ht="14.25" customHeight="1">
      <c r="B104" s="197"/>
      <c r="C104" s="193">
        <v>177165040</v>
      </c>
      <c r="D104" s="194" t="s">
        <v>34</v>
      </c>
      <c r="E104" s="194" t="s">
        <v>15</v>
      </c>
      <c r="F104" s="195">
        <v>9.0372111961457193</v>
      </c>
      <c r="G104" s="196">
        <f t="shared" si="4"/>
        <v>9.0372111961457193</v>
      </c>
    </row>
    <row r="105" spans="2:7" ht="14.25" customHeight="1">
      <c r="B105" s="197"/>
      <c r="C105" s="193">
        <v>177166325</v>
      </c>
      <c r="D105" s="194" t="s">
        <v>363</v>
      </c>
      <c r="E105" s="194" t="s">
        <v>15</v>
      </c>
      <c r="F105" s="195">
        <v>10.812135733919465</v>
      </c>
      <c r="G105" s="196">
        <f t="shared" si="4"/>
        <v>10.812135733919465</v>
      </c>
    </row>
    <row r="106" spans="2:7" ht="14.25" customHeight="1">
      <c r="B106" s="197"/>
      <c r="C106" s="193">
        <v>177166332</v>
      </c>
      <c r="D106" s="194" t="s">
        <v>2</v>
      </c>
      <c r="E106" s="194" t="s">
        <v>15</v>
      </c>
      <c r="F106" s="195">
        <v>10.812135733919465</v>
      </c>
      <c r="G106" s="196">
        <f t="shared" si="4"/>
        <v>10.812135733919465</v>
      </c>
    </row>
    <row r="107" spans="2:7" ht="14.25" customHeight="1">
      <c r="B107" s="197"/>
      <c r="C107" s="193">
        <v>177166340</v>
      </c>
      <c r="D107" s="194" t="s">
        <v>28</v>
      </c>
      <c r="E107" s="194" t="s">
        <v>15</v>
      </c>
      <c r="F107" s="195">
        <v>10.812135733919465</v>
      </c>
      <c r="G107" s="196">
        <f t="shared" si="4"/>
        <v>10.812135733919465</v>
      </c>
    </row>
    <row r="108" spans="2:7" ht="14.25" customHeight="1">
      <c r="B108" s="197"/>
      <c r="C108" s="193">
        <v>177166350</v>
      </c>
      <c r="D108" s="194" t="s">
        <v>29</v>
      </c>
      <c r="E108" s="194">
        <v>36</v>
      </c>
      <c r="F108" s="195">
        <v>10.812135733919465</v>
      </c>
      <c r="G108" s="196">
        <f t="shared" si="4"/>
        <v>10.812135733919465</v>
      </c>
    </row>
    <row r="109" spans="2:7" ht="14.25" customHeight="1">
      <c r="B109" s="197"/>
      <c r="C109" s="193">
        <v>177167540</v>
      </c>
      <c r="D109" s="194" t="s">
        <v>362</v>
      </c>
      <c r="E109" s="194" t="s">
        <v>15</v>
      </c>
      <c r="F109" s="195">
        <v>13.874219287636006</v>
      </c>
      <c r="G109" s="196">
        <f t="shared" si="4"/>
        <v>13.874219287636006</v>
      </c>
    </row>
    <row r="110" spans="2:7" ht="14.25" customHeight="1">
      <c r="B110" s="197"/>
      <c r="C110" s="193">
        <v>177167550</v>
      </c>
      <c r="D110" s="194" t="s">
        <v>30</v>
      </c>
      <c r="E110" s="194" t="s">
        <v>15</v>
      </c>
      <c r="F110" s="195">
        <v>13.874219287636006</v>
      </c>
      <c r="G110" s="196">
        <f t="shared" si="4"/>
        <v>13.874219287636006</v>
      </c>
    </row>
    <row r="111" spans="2:7" ht="14.25" customHeight="1">
      <c r="B111" s="197"/>
      <c r="C111" s="193">
        <v>177167563</v>
      </c>
      <c r="D111" s="194" t="s">
        <v>3</v>
      </c>
      <c r="E111" s="194">
        <v>20</v>
      </c>
      <c r="F111" s="195">
        <v>13.874219287636006</v>
      </c>
      <c r="G111" s="196">
        <f t="shared" si="4"/>
        <v>13.874219287636006</v>
      </c>
    </row>
    <row r="112" spans="2:7" ht="14.25" customHeight="1">
      <c r="B112" s="197"/>
      <c r="C112" s="193">
        <v>177169050</v>
      </c>
      <c r="D112" s="194" t="s">
        <v>364</v>
      </c>
      <c r="E112" s="194">
        <v>24</v>
      </c>
      <c r="F112" s="195">
        <v>20.851976058273255</v>
      </c>
      <c r="G112" s="196">
        <f t="shared" si="4"/>
        <v>20.851976058273252</v>
      </c>
    </row>
    <row r="113" spans="2:7" ht="14.25" customHeight="1">
      <c r="B113" s="197"/>
      <c r="C113" s="193">
        <v>177169063</v>
      </c>
      <c r="D113" s="194" t="s">
        <v>4</v>
      </c>
      <c r="E113" s="194">
        <v>24</v>
      </c>
      <c r="F113" s="195">
        <v>20.851976058273255</v>
      </c>
      <c r="G113" s="196">
        <f t="shared" si="4"/>
        <v>20.851976058273252</v>
      </c>
    </row>
    <row r="114" spans="2:7" ht="14.25" customHeight="1">
      <c r="B114" s="197"/>
      <c r="C114" s="193">
        <v>177169075</v>
      </c>
      <c r="D114" s="194" t="s">
        <v>35</v>
      </c>
      <c r="E114" s="194">
        <v>24</v>
      </c>
      <c r="F114" s="195">
        <v>20.851976058273255</v>
      </c>
      <c r="G114" s="196">
        <f t="shared" si="4"/>
        <v>20.851976058273252</v>
      </c>
    </row>
    <row r="115" spans="2:7" ht="14.25" customHeight="1">
      <c r="B115" s="197"/>
      <c r="C115" s="193">
        <v>1771611050</v>
      </c>
      <c r="D115" s="194" t="s">
        <v>375</v>
      </c>
      <c r="E115" s="194">
        <v>24</v>
      </c>
      <c r="F115" s="195">
        <v>25.905768826132853</v>
      </c>
      <c r="G115" s="196">
        <f t="shared" si="4"/>
        <v>25.905768826132853</v>
      </c>
    </row>
    <row r="116" spans="2:7" ht="14.25" customHeight="1">
      <c r="B116" s="197"/>
      <c r="C116" s="193">
        <v>1771611063</v>
      </c>
      <c r="D116" s="194" t="s">
        <v>5</v>
      </c>
      <c r="E116" s="194">
        <v>24</v>
      </c>
      <c r="F116" s="195">
        <v>25.905768826132853</v>
      </c>
      <c r="G116" s="196">
        <f t="shared" si="4"/>
        <v>25.905768826132853</v>
      </c>
    </row>
    <row r="117" spans="2:7" ht="14.25" customHeight="1">
      <c r="B117" s="197"/>
      <c r="C117" s="193">
        <v>1771611075</v>
      </c>
      <c r="D117" s="194" t="s">
        <v>36</v>
      </c>
      <c r="E117" s="194">
        <v>18</v>
      </c>
      <c r="F117" s="195">
        <v>25.905768826132853</v>
      </c>
      <c r="G117" s="196">
        <f t="shared" si="4"/>
        <v>25.905768826132853</v>
      </c>
    </row>
    <row r="118" spans="2:7" ht="14.25" customHeight="1">
      <c r="B118" s="197"/>
      <c r="C118" s="193">
        <v>1771611090</v>
      </c>
      <c r="D118" s="194" t="s">
        <v>7</v>
      </c>
      <c r="E118" s="194">
        <v>18</v>
      </c>
      <c r="F118" s="195">
        <v>25.905768826132853</v>
      </c>
      <c r="G118" s="196">
        <f t="shared" si="4"/>
        <v>25.905768826132853</v>
      </c>
    </row>
    <row r="119" spans="2:7" ht="14.25" customHeight="1">
      <c r="B119" s="197"/>
      <c r="C119" s="193">
        <v>1771612563</v>
      </c>
      <c r="D119" s="194" t="s">
        <v>6</v>
      </c>
      <c r="E119" s="194" t="s">
        <v>15</v>
      </c>
      <c r="F119" s="195">
        <v>35.010725233643981</v>
      </c>
      <c r="G119" s="196">
        <f t="shared" si="4"/>
        <v>35.010725233643981</v>
      </c>
    </row>
    <row r="120" spans="2:7" ht="14.25" customHeight="1">
      <c r="B120" s="197"/>
      <c r="C120" s="193">
        <v>1771612575</v>
      </c>
      <c r="D120" s="194" t="s">
        <v>376</v>
      </c>
      <c r="E120" s="194">
        <v>12</v>
      </c>
      <c r="F120" s="195">
        <v>35.010725233643981</v>
      </c>
      <c r="G120" s="196">
        <f t="shared" si="4"/>
        <v>35.010725233643981</v>
      </c>
    </row>
    <row r="121" spans="2:7" ht="14.25" customHeight="1">
      <c r="B121" s="197"/>
      <c r="C121" s="193">
        <v>1771612590</v>
      </c>
      <c r="D121" s="194" t="s">
        <v>8</v>
      </c>
      <c r="E121" s="194">
        <v>12</v>
      </c>
      <c r="F121" s="195">
        <v>35.010725233643981</v>
      </c>
      <c r="G121" s="196">
        <f t="shared" si="4"/>
        <v>35.010725233643981</v>
      </c>
    </row>
    <row r="122" spans="2:7" ht="14.25" customHeight="1">
      <c r="B122" s="197"/>
      <c r="C122" s="193">
        <v>17716125110</v>
      </c>
      <c r="D122" s="194" t="s">
        <v>37</v>
      </c>
      <c r="E122" s="194">
        <v>12</v>
      </c>
      <c r="F122" s="195">
        <v>35.010725233643981</v>
      </c>
      <c r="G122" s="196">
        <f t="shared" si="4"/>
        <v>35.010725233643981</v>
      </c>
    </row>
    <row r="123" spans="2:7" ht="14.25" customHeight="1">
      <c r="B123" s="197"/>
      <c r="C123" s="193">
        <v>1771614090</v>
      </c>
      <c r="D123" s="194" t="s">
        <v>361</v>
      </c>
      <c r="E123" s="194">
        <v>12</v>
      </c>
      <c r="F123" s="195">
        <v>59.791923551111033</v>
      </c>
      <c r="G123" s="196">
        <f t="shared" si="4"/>
        <v>59.791923551111033</v>
      </c>
    </row>
    <row r="124" spans="2:7" ht="14.25" customHeight="1">
      <c r="B124" s="197"/>
      <c r="C124" s="193">
        <v>17716140110</v>
      </c>
      <c r="D124" s="194" t="s">
        <v>38</v>
      </c>
      <c r="E124" s="194">
        <v>12</v>
      </c>
      <c r="F124" s="195">
        <v>59.791923551111033</v>
      </c>
      <c r="G124" s="196">
        <f t="shared" si="4"/>
        <v>59.791923551111033</v>
      </c>
    </row>
    <row r="125" spans="2:7" ht="14.25" customHeight="1">
      <c r="B125" s="197"/>
      <c r="C125" s="193">
        <v>17716140125</v>
      </c>
      <c r="D125" s="194" t="s">
        <v>39</v>
      </c>
      <c r="E125" s="194">
        <v>8</v>
      </c>
      <c r="F125" s="195">
        <v>59.791923551111033</v>
      </c>
      <c r="G125" s="196">
        <f t="shared" si="4"/>
        <v>59.791923551111033</v>
      </c>
    </row>
    <row r="126" spans="2:7" ht="14.25" customHeight="1">
      <c r="B126" s="197"/>
      <c r="C126" s="193">
        <v>1771616090</v>
      </c>
      <c r="D126" s="194" t="s">
        <v>9</v>
      </c>
      <c r="E126" s="194">
        <v>6</v>
      </c>
      <c r="F126" s="195">
        <v>66.051581081274932</v>
      </c>
      <c r="G126" s="196">
        <f t="shared" si="4"/>
        <v>66.051581081274932</v>
      </c>
    </row>
    <row r="127" spans="2:7" ht="14.25" customHeight="1">
      <c r="B127" s="197"/>
      <c r="C127" s="193">
        <v>17716160110</v>
      </c>
      <c r="D127" s="194" t="s">
        <v>10</v>
      </c>
      <c r="E127" s="194">
        <v>6</v>
      </c>
      <c r="F127" s="195">
        <v>66.051581081274932</v>
      </c>
      <c r="G127" s="196">
        <f t="shared" si="4"/>
        <v>66.051581081274932</v>
      </c>
    </row>
    <row r="128" spans="2:7" ht="14.25" customHeight="1">
      <c r="B128" s="197"/>
      <c r="C128" s="193">
        <v>17716160125</v>
      </c>
      <c r="D128" s="194" t="s">
        <v>40</v>
      </c>
      <c r="E128" s="194">
        <v>5</v>
      </c>
      <c r="F128" s="195">
        <v>66.051581081274932</v>
      </c>
      <c r="G128" s="196">
        <f t="shared" si="4"/>
        <v>66.051581081274932</v>
      </c>
    </row>
    <row r="129" spans="2:7" ht="14.25" customHeight="1">
      <c r="B129" s="197"/>
      <c r="C129" s="193">
        <v>17716160140</v>
      </c>
      <c r="D129" s="194" t="s">
        <v>41</v>
      </c>
      <c r="E129" s="194">
        <v>6</v>
      </c>
      <c r="F129" s="195">
        <v>66.051581081274932</v>
      </c>
      <c r="G129" s="196">
        <f t="shared" si="4"/>
        <v>66.051581081274932</v>
      </c>
    </row>
    <row r="130" spans="2:7" ht="14.25" customHeight="1">
      <c r="B130" s="197"/>
      <c r="C130" s="193">
        <v>17716180125</v>
      </c>
      <c r="D130" s="194" t="s">
        <v>11</v>
      </c>
      <c r="E130" s="194" t="s">
        <v>15</v>
      </c>
      <c r="F130" s="195">
        <v>73.164828274642986</v>
      </c>
      <c r="G130" s="196">
        <f t="shared" si="4"/>
        <v>73.164828274642986</v>
      </c>
    </row>
    <row r="131" spans="2:7" ht="14.25" customHeight="1">
      <c r="B131" s="197"/>
      <c r="C131" s="193">
        <v>17716180140</v>
      </c>
      <c r="D131" s="194" t="s">
        <v>55</v>
      </c>
      <c r="E131" s="194" t="s">
        <v>15</v>
      </c>
      <c r="F131" s="195">
        <v>73.164828274642986</v>
      </c>
      <c r="G131" s="196">
        <f t="shared" si="4"/>
        <v>73.164828274642986</v>
      </c>
    </row>
    <row r="132" spans="2:7" ht="14.25" customHeight="1">
      <c r="B132" s="197"/>
      <c r="C132" s="193">
        <v>17716180160</v>
      </c>
      <c r="D132" s="194" t="s">
        <v>42</v>
      </c>
      <c r="E132" s="194">
        <v>8</v>
      </c>
      <c r="F132" s="195">
        <v>73.164828274642986</v>
      </c>
      <c r="G132" s="196">
        <f t="shared" si="4"/>
        <v>73.164828274642986</v>
      </c>
    </row>
    <row r="133" spans="2:7" ht="14.25" customHeight="1">
      <c r="B133" s="197"/>
      <c r="C133" s="193">
        <v>17716200125</v>
      </c>
      <c r="D133" s="194" t="s">
        <v>380</v>
      </c>
      <c r="E133" s="194">
        <v>1</v>
      </c>
      <c r="F133" s="195">
        <v>87.039047562278995</v>
      </c>
      <c r="G133" s="196">
        <f t="shared" si="4"/>
        <v>87.039047562278995</v>
      </c>
    </row>
    <row r="134" spans="2:7" ht="14.25" customHeight="1">
      <c r="B134" s="197"/>
      <c r="C134" s="193">
        <v>17716200140</v>
      </c>
      <c r="D134" s="194" t="s">
        <v>358</v>
      </c>
      <c r="E134" s="194">
        <v>1</v>
      </c>
      <c r="F134" s="195">
        <v>87.039047562278995</v>
      </c>
      <c r="G134" s="196">
        <f t="shared" si="4"/>
        <v>87.039047562278995</v>
      </c>
    </row>
    <row r="135" spans="2:7" ht="14.25" customHeight="1">
      <c r="B135" s="197"/>
      <c r="C135" s="193">
        <v>17716200160</v>
      </c>
      <c r="D135" s="194" t="s">
        <v>43</v>
      </c>
      <c r="E135" s="194">
        <v>1</v>
      </c>
      <c r="F135" s="195">
        <v>87.039047562278995</v>
      </c>
      <c r="G135" s="196">
        <f t="shared" si="4"/>
        <v>87.039047562278995</v>
      </c>
    </row>
    <row r="136" spans="2:7" ht="14.25" customHeight="1">
      <c r="B136" s="197"/>
      <c r="C136" s="193">
        <v>17716200180</v>
      </c>
      <c r="D136" s="194" t="s">
        <v>359</v>
      </c>
      <c r="E136" s="194">
        <v>1</v>
      </c>
      <c r="F136" s="195">
        <v>202.55818198257646</v>
      </c>
      <c r="G136" s="196">
        <f t="shared" si="4"/>
        <v>202.55818198257646</v>
      </c>
    </row>
    <row r="137" spans="2:7" ht="14.25" customHeight="1">
      <c r="B137" s="197"/>
      <c r="C137" s="233">
        <v>1771622590</v>
      </c>
      <c r="D137" s="234" t="s">
        <v>377</v>
      </c>
      <c r="E137" s="234">
        <v>1</v>
      </c>
      <c r="F137" s="235" t="s">
        <v>1438</v>
      </c>
      <c r="G137" s="236" t="s">
        <v>1438</v>
      </c>
    </row>
    <row r="138" spans="2:7" ht="14.25" customHeight="1">
      <c r="B138" s="197"/>
      <c r="C138" s="193">
        <v>17716225110</v>
      </c>
      <c r="D138" s="194" t="s">
        <v>379</v>
      </c>
      <c r="E138" s="194">
        <v>1</v>
      </c>
      <c r="F138" s="195">
        <v>202.55830649999999</v>
      </c>
      <c r="G138" s="196">
        <f t="shared" si="4"/>
        <v>202.55830649999999</v>
      </c>
    </row>
    <row r="139" spans="2:7" ht="14.25" customHeight="1">
      <c r="B139" s="197"/>
      <c r="C139" s="233">
        <v>17716225125</v>
      </c>
      <c r="D139" s="234" t="s">
        <v>378</v>
      </c>
      <c r="E139" s="234">
        <v>1</v>
      </c>
      <c r="F139" s="235" t="s">
        <v>1438</v>
      </c>
      <c r="G139" s="236" t="s">
        <v>1438</v>
      </c>
    </row>
    <row r="140" spans="2:7" ht="14.25" customHeight="1">
      <c r="B140" s="197"/>
      <c r="C140" s="193">
        <v>17716225160</v>
      </c>
      <c r="D140" s="194" t="s">
        <v>56</v>
      </c>
      <c r="E140" s="194">
        <v>1</v>
      </c>
      <c r="F140" s="195">
        <v>235.94302214345061</v>
      </c>
      <c r="G140" s="196">
        <f t="shared" si="4"/>
        <v>235.94302214345061</v>
      </c>
    </row>
    <row r="141" spans="2:7" ht="14.25" customHeight="1">
      <c r="B141" s="197"/>
      <c r="C141" s="193">
        <v>17716225180</v>
      </c>
      <c r="D141" s="194" t="s">
        <v>44</v>
      </c>
      <c r="E141" s="194">
        <v>4</v>
      </c>
      <c r="F141" s="195">
        <v>235.94302214345061</v>
      </c>
      <c r="G141" s="196">
        <f t="shared" si="4"/>
        <v>235.94302214345061</v>
      </c>
    </row>
    <row r="142" spans="2:7" ht="14.25" customHeight="1">
      <c r="B142" s="197"/>
      <c r="C142" s="193">
        <v>17716225200</v>
      </c>
      <c r="D142" s="194" t="s">
        <v>45</v>
      </c>
      <c r="E142" s="194" t="s">
        <v>15</v>
      </c>
      <c r="F142" s="195">
        <v>235.94302214345061</v>
      </c>
      <c r="G142" s="196">
        <f t="shared" si="4"/>
        <v>235.94302214345061</v>
      </c>
    </row>
    <row r="143" spans="2:7" ht="14.25" customHeight="1">
      <c r="B143" s="197"/>
      <c r="C143" s="193">
        <v>17716250160</v>
      </c>
      <c r="D143" s="194" t="s">
        <v>46</v>
      </c>
      <c r="E143" s="194" t="s">
        <v>15</v>
      </c>
      <c r="F143" s="195">
        <v>235.94302214345061</v>
      </c>
      <c r="G143" s="196">
        <f t="shared" si="4"/>
        <v>235.94302214345061</v>
      </c>
    </row>
    <row r="144" spans="2:7" ht="14.25" customHeight="1">
      <c r="B144" s="197"/>
      <c r="C144" s="193">
        <v>17716250180</v>
      </c>
      <c r="D144" s="194" t="s">
        <v>47</v>
      </c>
      <c r="E144" s="194" t="s">
        <v>15</v>
      </c>
      <c r="F144" s="195">
        <v>235.94302214345061</v>
      </c>
      <c r="G144" s="196">
        <f t="shared" si="4"/>
        <v>235.94302214345061</v>
      </c>
    </row>
    <row r="145" spans="2:7" ht="14.25" customHeight="1">
      <c r="B145" s="197"/>
      <c r="C145" s="193">
        <v>17716250200</v>
      </c>
      <c r="D145" s="194" t="s">
        <v>16</v>
      </c>
      <c r="E145" s="194" t="s">
        <v>15</v>
      </c>
      <c r="F145" s="195">
        <v>235.94302214345046</v>
      </c>
      <c r="G145" s="196">
        <f t="shared" si="4"/>
        <v>235.94302214345046</v>
      </c>
    </row>
    <row r="146" spans="2:7" ht="14.25" customHeight="1">
      <c r="B146" s="197"/>
      <c r="C146" s="193">
        <v>17716250225</v>
      </c>
      <c r="D146" s="194" t="s">
        <v>12</v>
      </c>
      <c r="E146" s="194" t="s">
        <v>15</v>
      </c>
      <c r="F146" s="195">
        <v>235.94302214345046</v>
      </c>
      <c r="G146" s="196">
        <f t="shared" si="4"/>
        <v>235.94302214345046</v>
      </c>
    </row>
    <row r="147" spans="2:7" ht="14.25" customHeight="1">
      <c r="B147" s="197"/>
      <c r="C147" s="193">
        <v>17716280180</v>
      </c>
      <c r="D147" s="194" t="s">
        <v>48</v>
      </c>
      <c r="E147" s="194" t="s">
        <v>15</v>
      </c>
      <c r="F147" s="195">
        <v>311.6821684499792</v>
      </c>
      <c r="G147" s="196">
        <f t="shared" si="4"/>
        <v>311.6821684499792</v>
      </c>
    </row>
    <row r="148" spans="2:7" ht="14.25" customHeight="1">
      <c r="B148" s="197"/>
      <c r="C148" s="193">
        <v>17716280225</v>
      </c>
      <c r="D148" s="194" t="s">
        <v>49</v>
      </c>
      <c r="E148" s="194" t="s">
        <v>15</v>
      </c>
      <c r="F148" s="195">
        <v>311.6821684499792</v>
      </c>
      <c r="G148" s="196">
        <f t="shared" si="4"/>
        <v>311.6821684499792</v>
      </c>
    </row>
    <row r="149" spans="2:7" ht="14.25" customHeight="1">
      <c r="B149" s="197"/>
      <c r="C149" s="193">
        <v>17716280200</v>
      </c>
      <c r="D149" s="194" t="s">
        <v>57</v>
      </c>
      <c r="E149" s="194" t="s">
        <v>15</v>
      </c>
      <c r="F149" s="195">
        <v>311.6821684499792</v>
      </c>
      <c r="G149" s="196">
        <f t="shared" si="4"/>
        <v>311.6821684499792</v>
      </c>
    </row>
    <row r="150" spans="2:7" ht="14.25" customHeight="1">
      <c r="B150" s="197"/>
      <c r="C150" s="193">
        <v>17716280250</v>
      </c>
      <c r="D150" s="194" t="s">
        <v>50</v>
      </c>
      <c r="E150" s="194" t="s">
        <v>15</v>
      </c>
      <c r="F150" s="195">
        <v>311.68216844997875</v>
      </c>
      <c r="G150" s="196">
        <f t="shared" si="4"/>
        <v>311.68216844997875</v>
      </c>
    </row>
    <row r="151" spans="2:7" ht="14.25" customHeight="1">
      <c r="B151" s="197"/>
      <c r="C151" s="193">
        <v>17716315225</v>
      </c>
      <c r="D151" s="194" t="s">
        <v>51</v>
      </c>
      <c r="E151" s="194" t="s">
        <v>15</v>
      </c>
      <c r="F151" s="195">
        <v>508.02134002921093</v>
      </c>
      <c r="G151" s="196">
        <f t="shared" si="4"/>
        <v>508.02134002921093</v>
      </c>
    </row>
    <row r="152" spans="2:7" ht="14.25" customHeight="1">
      <c r="B152" s="197"/>
      <c r="C152" s="193">
        <v>17716315250</v>
      </c>
      <c r="D152" s="194" t="s">
        <v>17</v>
      </c>
      <c r="E152" s="194" t="s">
        <v>15</v>
      </c>
      <c r="F152" s="195">
        <v>429.93820940943914</v>
      </c>
      <c r="G152" s="196">
        <f t="shared" si="4"/>
        <v>429.93820940943914</v>
      </c>
    </row>
    <row r="153" spans="2:7" ht="14.25" customHeight="1">
      <c r="B153" s="197"/>
      <c r="C153" s="193">
        <v>17716315280</v>
      </c>
      <c r="D153" s="194" t="s">
        <v>13</v>
      </c>
      <c r="E153" s="194" t="s">
        <v>15</v>
      </c>
      <c r="F153" s="195">
        <v>333.4012832137297</v>
      </c>
      <c r="G153" s="196">
        <f t="shared" si="4"/>
        <v>333.4012832137297</v>
      </c>
    </row>
    <row r="154" spans="2:7" ht="14.25" customHeight="1">
      <c r="B154" s="197"/>
      <c r="C154" s="233">
        <v>17716355250</v>
      </c>
      <c r="D154" s="234" t="s">
        <v>18</v>
      </c>
      <c r="E154" s="234" t="s">
        <v>15</v>
      </c>
      <c r="F154" s="235" t="s">
        <v>1438</v>
      </c>
      <c r="G154" s="236" t="s">
        <v>1438</v>
      </c>
    </row>
    <row r="155" spans="2:7" ht="14.25" customHeight="1">
      <c r="B155" s="197"/>
      <c r="C155" s="233">
        <v>17716355315</v>
      </c>
      <c r="D155" s="234" t="s">
        <v>52</v>
      </c>
      <c r="E155" s="234" t="s">
        <v>15</v>
      </c>
      <c r="F155" s="235" t="s">
        <v>1438</v>
      </c>
      <c r="G155" s="236" t="s">
        <v>1438</v>
      </c>
    </row>
    <row r="156" spans="2:7" ht="14.25" customHeight="1">
      <c r="B156" s="197"/>
      <c r="C156" s="233">
        <v>17716400280</v>
      </c>
      <c r="D156" s="234" t="s">
        <v>14</v>
      </c>
      <c r="E156" s="234" t="s">
        <v>15</v>
      </c>
      <c r="F156" s="235" t="s">
        <v>1438</v>
      </c>
      <c r="G156" s="236" t="s">
        <v>1438</v>
      </c>
    </row>
    <row r="157" spans="2:7" ht="14.25" customHeight="1">
      <c r="B157" s="197"/>
      <c r="C157" s="233">
        <v>17716400315</v>
      </c>
      <c r="D157" s="234" t="s">
        <v>53</v>
      </c>
      <c r="E157" s="234" t="s">
        <v>15</v>
      </c>
      <c r="F157" s="235" t="s">
        <v>1438</v>
      </c>
      <c r="G157" s="236" t="s">
        <v>1438</v>
      </c>
    </row>
    <row r="158" spans="2:7" ht="14.25" customHeight="1">
      <c r="B158" s="197"/>
      <c r="C158" s="233">
        <v>17716400355</v>
      </c>
      <c r="D158" s="234" t="s">
        <v>54</v>
      </c>
      <c r="E158" s="234" t="s">
        <v>15</v>
      </c>
      <c r="F158" s="235" t="s">
        <v>1438</v>
      </c>
      <c r="G158" s="236" t="s">
        <v>1438</v>
      </c>
    </row>
    <row r="159" spans="2:7" ht="14.25" customHeight="1">
      <c r="B159" s="197"/>
      <c r="C159" s="977" t="s">
        <v>1429</v>
      </c>
      <c r="D159" s="977"/>
      <c r="E159" s="977"/>
      <c r="F159" s="977"/>
      <c r="G159" s="978"/>
    </row>
    <row r="160" spans="2:7" ht="14.25" customHeight="1">
      <c r="B160" s="187"/>
      <c r="C160" s="979"/>
      <c r="D160" s="979"/>
      <c r="E160" s="979"/>
      <c r="F160" s="979"/>
      <c r="G160" s="980"/>
    </row>
    <row r="161" spans="2:7" ht="14.25" customHeight="1">
      <c r="B161" s="187"/>
      <c r="C161" s="193">
        <v>177104032</v>
      </c>
      <c r="D161" s="194" t="s">
        <v>0</v>
      </c>
      <c r="E161" s="194" t="s">
        <v>15</v>
      </c>
      <c r="F161" s="195">
        <v>8.5853506363384309</v>
      </c>
      <c r="G161" s="196">
        <f t="shared" ref="G161:G210" si="5">F161*(100-$G$5)/100</f>
        <v>8.5853506363384309</v>
      </c>
    </row>
    <row r="162" spans="2:7" ht="14.25" customHeight="1">
      <c r="B162" s="187"/>
      <c r="C162" s="193">
        <v>177105040</v>
      </c>
      <c r="D162" s="194" t="s">
        <v>34</v>
      </c>
      <c r="E162" s="194" t="s">
        <v>15</v>
      </c>
      <c r="F162" s="195">
        <v>10.271528947223491</v>
      </c>
      <c r="G162" s="196">
        <f t="shared" si="5"/>
        <v>10.271528947223493</v>
      </c>
    </row>
    <row r="163" spans="2:7" ht="14.25" customHeight="1">
      <c r="B163" s="187"/>
      <c r="C163" s="193">
        <v>177106332</v>
      </c>
      <c r="D163" s="194" t="s">
        <v>2</v>
      </c>
      <c r="E163" s="194" t="s">
        <v>15</v>
      </c>
      <c r="F163" s="195">
        <v>10.271528947223491</v>
      </c>
      <c r="G163" s="196">
        <f t="shared" si="5"/>
        <v>10.271528947223493</v>
      </c>
    </row>
    <row r="164" spans="2:7" ht="14.25" customHeight="1">
      <c r="B164" s="197"/>
      <c r="C164" s="193">
        <v>177106340</v>
      </c>
      <c r="D164" s="194" t="s">
        <v>28</v>
      </c>
      <c r="E164" s="194" t="s">
        <v>15</v>
      </c>
      <c r="F164" s="195">
        <v>10.271528947223491</v>
      </c>
      <c r="G164" s="196">
        <f t="shared" si="5"/>
        <v>10.271528947223493</v>
      </c>
    </row>
    <row r="165" spans="2:7" ht="14.25" customHeight="1">
      <c r="B165" s="197"/>
      <c r="C165" s="193">
        <v>177106350</v>
      </c>
      <c r="D165" s="194" t="s">
        <v>29</v>
      </c>
      <c r="E165" s="194">
        <v>36</v>
      </c>
      <c r="F165" s="195">
        <v>10.271528947223491</v>
      </c>
      <c r="G165" s="196">
        <f t="shared" si="5"/>
        <v>10.271528947223493</v>
      </c>
    </row>
    <row r="166" spans="2:7" ht="14.25" customHeight="1">
      <c r="B166" s="197"/>
      <c r="C166" s="193">
        <v>177107540</v>
      </c>
      <c r="D166" s="194" t="s">
        <v>362</v>
      </c>
      <c r="E166" s="194" t="s">
        <v>15</v>
      </c>
      <c r="F166" s="195">
        <v>13.180508323254207</v>
      </c>
      <c r="G166" s="196">
        <f t="shared" si="5"/>
        <v>13.180508323254207</v>
      </c>
    </row>
    <row r="167" spans="2:7" ht="14.25" customHeight="1">
      <c r="B167" s="197"/>
      <c r="C167" s="193">
        <v>177107550</v>
      </c>
      <c r="D167" s="194" t="s">
        <v>30</v>
      </c>
      <c r="E167" s="194" t="s">
        <v>15</v>
      </c>
      <c r="F167" s="195">
        <v>13.180508323254207</v>
      </c>
      <c r="G167" s="196">
        <f t="shared" si="5"/>
        <v>13.180508323254207</v>
      </c>
    </row>
    <row r="168" spans="2:7" ht="14.25" customHeight="1">
      <c r="B168" s="197"/>
      <c r="C168" s="193">
        <v>177107563</v>
      </c>
      <c r="D168" s="194" t="s">
        <v>3</v>
      </c>
      <c r="E168" s="194">
        <v>20</v>
      </c>
      <c r="F168" s="195">
        <v>13.180508323254207</v>
      </c>
      <c r="G168" s="196">
        <f t="shared" si="5"/>
        <v>13.180508323254207</v>
      </c>
    </row>
    <row r="169" spans="2:7" ht="14.25" customHeight="1">
      <c r="B169" s="197"/>
      <c r="C169" s="193">
        <v>177109050</v>
      </c>
      <c r="D169" s="194" t="s">
        <v>364</v>
      </c>
      <c r="E169" s="194">
        <v>24</v>
      </c>
      <c r="F169" s="195">
        <v>19.809377255359589</v>
      </c>
      <c r="G169" s="196">
        <f t="shared" si="5"/>
        <v>19.809377255359589</v>
      </c>
    </row>
    <row r="170" spans="2:7" ht="14.25" customHeight="1">
      <c r="B170" s="197"/>
      <c r="C170" s="193">
        <v>177109063</v>
      </c>
      <c r="D170" s="194" t="s">
        <v>4</v>
      </c>
      <c r="E170" s="194">
        <v>24</v>
      </c>
      <c r="F170" s="195">
        <v>19.809377255359589</v>
      </c>
      <c r="G170" s="196">
        <f t="shared" si="5"/>
        <v>19.809377255359589</v>
      </c>
    </row>
    <row r="171" spans="2:7" ht="14.25" customHeight="1">
      <c r="B171" s="197"/>
      <c r="C171" s="193">
        <v>177109075</v>
      </c>
      <c r="D171" s="194" t="s">
        <v>35</v>
      </c>
      <c r="E171" s="194">
        <v>24</v>
      </c>
      <c r="F171" s="195">
        <v>19.809377255359589</v>
      </c>
      <c r="G171" s="196">
        <f t="shared" si="5"/>
        <v>19.809377255359589</v>
      </c>
    </row>
    <row r="172" spans="2:7" ht="14.25" customHeight="1">
      <c r="B172" s="197"/>
      <c r="C172" s="193">
        <v>1771011050</v>
      </c>
      <c r="D172" s="194" t="s">
        <v>375</v>
      </c>
      <c r="E172" s="194">
        <v>24</v>
      </c>
      <c r="F172" s="195">
        <v>24.610480384826211</v>
      </c>
      <c r="G172" s="196">
        <f t="shared" si="5"/>
        <v>24.610480384826211</v>
      </c>
    </row>
    <row r="173" spans="2:7" ht="14.25" customHeight="1">
      <c r="B173" s="197"/>
      <c r="C173" s="193">
        <v>1771011063</v>
      </c>
      <c r="D173" s="194" t="s">
        <v>5</v>
      </c>
      <c r="E173" s="194">
        <v>24</v>
      </c>
      <c r="F173" s="195">
        <v>24.610480384826211</v>
      </c>
      <c r="G173" s="196">
        <f t="shared" si="5"/>
        <v>24.610480384826211</v>
      </c>
    </row>
    <row r="174" spans="2:7" ht="14.25" customHeight="1">
      <c r="B174" s="197"/>
      <c r="C174" s="193">
        <v>1771011075</v>
      </c>
      <c r="D174" s="194" t="s">
        <v>36</v>
      </c>
      <c r="E174" s="194">
        <v>18</v>
      </c>
      <c r="F174" s="195">
        <v>24.610480384826211</v>
      </c>
      <c r="G174" s="196">
        <f t="shared" si="5"/>
        <v>24.610480384826211</v>
      </c>
    </row>
    <row r="175" spans="2:7" ht="14.25" customHeight="1">
      <c r="B175" s="197"/>
      <c r="C175" s="193">
        <v>1771011090</v>
      </c>
      <c r="D175" s="194" t="s">
        <v>7</v>
      </c>
      <c r="E175" s="194">
        <v>18</v>
      </c>
      <c r="F175" s="195">
        <v>24.610480384826211</v>
      </c>
      <c r="G175" s="196">
        <f t="shared" si="5"/>
        <v>24.610480384826211</v>
      </c>
    </row>
    <row r="176" spans="2:7" ht="14.25" customHeight="1">
      <c r="B176" s="197"/>
      <c r="C176" s="193">
        <v>1771012563</v>
      </c>
      <c r="D176" s="194" t="s">
        <v>6</v>
      </c>
      <c r="E176" s="194" t="s">
        <v>15</v>
      </c>
      <c r="F176" s="195">
        <v>33.260188971961782</v>
      </c>
      <c r="G176" s="196">
        <f t="shared" si="5"/>
        <v>33.260188971961782</v>
      </c>
    </row>
    <row r="177" spans="2:7" ht="14.25" customHeight="1">
      <c r="B177" s="197"/>
      <c r="C177" s="193">
        <v>1771012575</v>
      </c>
      <c r="D177" s="194" t="s">
        <v>376</v>
      </c>
      <c r="E177" s="194">
        <v>12</v>
      </c>
      <c r="F177" s="195">
        <v>33.260188971961782</v>
      </c>
      <c r="G177" s="196">
        <f t="shared" si="5"/>
        <v>33.260188971961782</v>
      </c>
    </row>
    <row r="178" spans="2:7" ht="14.25" customHeight="1">
      <c r="B178" s="197"/>
      <c r="C178" s="193">
        <v>1771012590</v>
      </c>
      <c r="D178" s="194" t="s">
        <v>8</v>
      </c>
      <c r="E178" s="194">
        <v>12</v>
      </c>
      <c r="F178" s="195">
        <v>33.260188971961782</v>
      </c>
      <c r="G178" s="196">
        <f t="shared" si="5"/>
        <v>33.260188971961782</v>
      </c>
    </row>
    <row r="179" spans="2:7" ht="14.25" customHeight="1">
      <c r="B179" s="197"/>
      <c r="C179" s="193">
        <v>17710125110</v>
      </c>
      <c r="D179" s="194" t="s">
        <v>37</v>
      </c>
      <c r="E179" s="194">
        <v>12</v>
      </c>
      <c r="F179" s="195">
        <v>33.260188971961782</v>
      </c>
      <c r="G179" s="196">
        <f t="shared" si="5"/>
        <v>33.260188971961782</v>
      </c>
    </row>
    <row r="180" spans="2:7" ht="14.25" customHeight="1">
      <c r="B180" s="197"/>
      <c r="C180" s="193">
        <v>1771014090</v>
      </c>
      <c r="D180" s="194" t="s">
        <v>361</v>
      </c>
      <c r="E180" s="194">
        <v>12</v>
      </c>
      <c r="F180" s="195">
        <v>56.802327373555478</v>
      </c>
      <c r="G180" s="196">
        <f t="shared" si="5"/>
        <v>56.802327373555478</v>
      </c>
    </row>
    <row r="181" spans="2:7" ht="14.25" customHeight="1">
      <c r="B181" s="197"/>
      <c r="C181" s="193">
        <v>17710140110</v>
      </c>
      <c r="D181" s="194" t="s">
        <v>38</v>
      </c>
      <c r="E181" s="194">
        <v>12</v>
      </c>
      <c r="F181" s="195">
        <v>56.802327373555478</v>
      </c>
      <c r="G181" s="196">
        <f t="shared" si="5"/>
        <v>56.802327373555478</v>
      </c>
    </row>
    <row r="182" spans="2:7" ht="14.25" customHeight="1">
      <c r="B182" s="197"/>
      <c r="C182" s="193">
        <v>17710140125</v>
      </c>
      <c r="D182" s="194" t="s">
        <v>39</v>
      </c>
      <c r="E182" s="194">
        <v>8</v>
      </c>
      <c r="F182" s="195">
        <v>56.802327373555478</v>
      </c>
      <c r="G182" s="196">
        <f t="shared" si="5"/>
        <v>56.802327373555478</v>
      </c>
    </row>
    <row r="183" spans="2:7" ht="14.25" customHeight="1">
      <c r="B183" s="197"/>
      <c r="C183" s="193">
        <v>1771016090</v>
      </c>
      <c r="D183" s="194" t="s">
        <v>9</v>
      </c>
      <c r="E183" s="194">
        <v>6</v>
      </c>
      <c r="F183" s="195">
        <v>62.749002027211176</v>
      </c>
      <c r="G183" s="196">
        <f t="shared" si="5"/>
        <v>62.749002027211169</v>
      </c>
    </row>
    <row r="184" spans="2:7" ht="14.25" customHeight="1">
      <c r="B184" s="197"/>
      <c r="C184" s="193">
        <v>17710160110</v>
      </c>
      <c r="D184" s="194" t="s">
        <v>10</v>
      </c>
      <c r="E184" s="194">
        <v>6</v>
      </c>
      <c r="F184" s="195">
        <v>62.749002027211176</v>
      </c>
      <c r="G184" s="196">
        <f t="shared" si="5"/>
        <v>62.749002027211169</v>
      </c>
    </row>
    <row r="185" spans="2:7" ht="14.25" customHeight="1">
      <c r="B185" s="197"/>
      <c r="C185" s="193">
        <v>17710160125</v>
      </c>
      <c r="D185" s="194" t="s">
        <v>40</v>
      </c>
      <c r="E185" s="194">
        <v>5</v>
      </c>
      <c r="F185" s="195">
        <v>62.749002027211176</v>
      </c>
      <c r="G185" s="196">
        <f t="shared" si="5"/>
        <v>62.749002027211169</v>
      </c>
    </row>
    <row r="186" spans="2:7" ht="14.25" customHeight="1">
      <c r="B186" s="197"/>
      <c r="C186" s="193">
        <v>17710160140</v>
      </c>
      <c r="D186" s="194" t="s">
        <v>41</v>
      </c>
      <c r="E186" s="194">
        <v>6</v>
      </c>
      <c r="F186" s="195">
        <v>62.749002027211176</v>
      </c>
      <c r="G186" s="196">
        <f t="shared" si="5"/>
        <v>62.749002027211169</v>
      </c>
    </row>
    <row r="187" spans="2:7" ht="14.25" customHeight="1">
      <c r="B187" s="197"/>
      <c r="C187" s="193">
        <v>17710180125</v>
      </c>
      <c r="D187" s="194" t="s">
        <v>11</v>
      </c>
      <c r="E187" s="194" t="s">
        <v>15</v>
      </c>
      <c r="F187" s="195">
        <v>69.506586860910829</v>
      </c>
      <c r="G187" s="196">
        <f t="shared" si="5"/>
        <v>69.506586860910829</v>
      </c>
    </row>
    <row r="188" spans="2:7" ht="14.25" customHeight="1">
      <c r="B188" s="197"/>
      <c r="C188" s="193">
        <v>17710180140</v>
      </c>
      <c r="D188" s="194" t="s">
        <v>55</v>
      </c>
      <c r="E188" s="194" t="s">
        <v>15</v>
      </c>
      <c r="F188" s="195">
        <v>69.506586860910829</v>
      </c>
      <c r="G188" s="196">
        <f t="shared" si="5"/>
        <v>69.506586860910829</v>
      </c>
    </row>
    <row r="189" spans="2:7" ht="14.25" customHeight="1">
      <c r="B189" s="197"/>
      <c r="C189" s="193">
        <v>17710180160</v>
      </c>
      <c r="D189" s="194" t="s">
        <v>42</v>
      </c>
      <c r="E189" s="194">
        <v>8</v>
      </c>
      <c r="F189" s="195">
        <v>69.506586860910829</v>
      </c>
      <c r="G189" s="196">
        <f t="shared" si="5"/>
        <v>69.506586860910829</v>
      </c>
    </row>
    <row r="190" spans="2:7" ht="14.25" customHeight="1">
      <c r="B190" s="197"/>
      <c r="C190" s="193">
        <v>17710200125</v>
      </c>
      <c r="D190" s="194" t="s">
        <v>380</v>
      </c>
      <c r="E190" s="194">
        <v>1</v>
      </c>
      <c r="F190" s="195">
        <v>82.687095184165045</v>
      </c>
      <c r="G190" s="196">
        <f t="shared" si="5"/>
        <v>82.687095184165045</v>
      </c>
    </row>
    <row r="191" spans="2:7" ht="14.25" customHeight="1">
      <c r="B191" s="197"/>
      <c r="C191" s="193">
        <v>17710200140</v>
      </c>
      <c r="D191" s="194" t="s">
        <v>358</v>
      </c>
      <c r="E191" s="194">
        <v>1</v>
      </c>
      <c r="F191" s="195">
        <v>82.687095184165045</v>
      </c>
      <c r="G191" s="196">
        <f t="shared" si="5"/>
        <v>82.687095184165045</v>
      </c>
    </row>
    <row r="192" spans="2:7" ht="14.25" customHeight="1">
      <c r="B192" s="197"/>
      <c r="C192" s="193">
        <v>17710200160</v>
      </c>
      <c r="D192" s="194" t="s">
        <v>43</v>
      </c>
      <c r="E192" s="194">
        <v>1</v>
      </c>
      <c r="F192" s="195">
        <v>82.687095184165045</v>
      </c>
      <c r="G192" s="196">
        <f t="shared" si="5"/>
        <v>82.687095184165045</v>
      </c>
    </row>
    <row r="193" spans="2:7" ht="14.25" customHeight="1">
      <c r="B193" s="197"/>
      <c r="C193" s="193">
        <v>17710200180</v>
      </c>
      <c r="D193" s="194" t="s">
        <v>359</v>
      </c>
      <c r="E193" s="194">
        <v>1</v>
      </c>
      <c r="F193" s="195">
        <v>192.4302728834476</v>
      </c>
      <c r="G193" s="196">
        <f t="shared" si="5"/>
        <v>192.43027288344763</v>
      </c>
    </row>
    <row r="194" spans="2:7" ht="14.25" customHeight="1">
      <c r="B194" s="197"/>
      <c r="C194" s="193">
        <v>1771022590</v>
      </c>
      <c r="D194" s="194" t="s">
        <v>377</v>
      </c>
      <c r="E194" s="194">
        <v>1</v>
      </c>
      <c r="F194" s="195">
        <v>192.4302728834476</v>
      </c>
      <c r="G194" s="196">
        <f t="shared" si="5"/>
        <v>192.43027288344763</v>
      </c>
    </row>
    <row r="195" spans="2:7" ht="14.25" customHeight="1">
      <c r="B195" s="197"/>
      <c r="C195" s="193">
        <v>17710225110</v>
      </c>
      <c r="D195" s="194" t="s">
        <v>379</v>
      </c>
      <c r="E195" s="194">
        <v>1</v>
      </c>
      <c r="F195" s="195">
        <v>192.4302728834476</v>
      </c>
      <c r="G195" s="196">
        <f t="shared" si="5"/>
        <v>192.43027288344763</v>
      </c>
    </row>
    <row r="196" spans="2:7" ht="14.25" customHeight="1">
      <c r="B196" s="197"/>
      <c r="C196" s="193">
        <v>17710225125</v>
      </c>
      <c r="D196" s="194" t="s">
        <v>378</v>
      </c>
      <c r="E196" s="194">
        <v>1</v>
      </c>
      <c r="F196" s="195">
        <v>224.14587103627809</v>
      </c>
      <c r="G196" s="196">
        <f t="shared" si="5"/>
        <v>224.14587103627812</v>
      </c>
    </row>
    <row r="197" spans="2:7" ht="14.25" customHeight="1">
      <c r="B197" s="197"/>
      <c r="C197" s="193">
        <v>17710225160</v>
      </c>
      <c r="D197" s="194" t="s">
        <v>56</v>
      </c>
      <c r="E197" s="194">
        <v>1</v>
      </c>
      <c r="F197" s="195">
        <v>224.14587103627809</v>
      </c>
      <c r="G197" s="196">
        <f t="shared" si="5"/>
        <v>224.14587103627812</v>
      </c>
    </row>
    <row r="198" spans="2:7" ht="14.25" customHeight="1">
      <c r="B198" s="197"/>
      <c r="C198" s="193">
        <v>17710225180</v>
      </c>
      <c r="D198" s="194" t="s">
        <v>44</v>
      </c>
      <c r="E198" s="194">
        <v>4</v>
      </c>
      <c r="F198" s="195">
        <v>224.14587103627809</v>
      </c>
      <c r="G198" s="196">
        <f t="shared" si="5"/>
        <v>224.14587103627812</v>
      </c>
    </row>
    <row r="199" spans="2:7" ht="14.25" customHeight="1">
      <c r="B199" s="197"/>
      <c r="C199" s="193">
        <v>17710225200</v>
      </c>
      <c r="D199" s="194" t="s">
        <v>45</v>
      </c>
      <c r="E199" s="194" t="s">
        <v>15</v>
      </c>
      <c r="F199" s="195">
        <v>224.14587103627809</v>
      </c>
      <c r="G199" s="196">
        <f t="shared" si="5"/>
        <v>224.14587103627812</v>
      </c>
    </row>
    <row r="200" spans="2:7" ht="14.25" customHeight="1">
      <c r="B200" s="197"/>
      <c r="C200" s="193">
        <v>17710250160</v>
      </c>
      <c r="D200" s="194" t="s">
        <v>46</v>
      </c>
      <c r="E200" s="194" t="s">
        <v>15</v>
      </c>
      <c r="F200" s="195">
        <v>224.14587103627809</v>
      </c>
      <c r="G200" s="196">
        <f t="shared" si="5"/>
        <v>224.14587103627812</v>
      </c>
    </row>
    <row r="201" spans="2:7" ht="14.25" customHeight="1">
      <c r="B201" s="197"/>
      <c r="C201" s="193">
        <v>17710250180</v>
      </c>
      <c r="D201" s="194" t="s">
        <v>47</v>
      </c>
      <c r="E201" s="194" t="s">
        <v>15</v>
      </c>
      <c r="F201" s="195">
        <v>224.14587103627809</v>
      </c>
      <c r="G201" s="196">
        <f t="shared" si="5"/>
        <v>224.14587103627812</v>
      </c>
    </row>
    <row r="202" spans="2:7" ht="14.25" customHeight="1">
      <c r="B202" s="197"/>
      <c r="C202" s="193">
        <v>17710250200</v>
      </c>
      <c r="D202" s="194" t="s">
        <v>16</v>
      </c>
      <c r="E202" s="194" t="s">
        <v>15</v>
      </c>
      <c r="F202" s="195">
        <v>224.14587103627795</v>
      </c>
      <c r="G202" s="196">
        <f t="shared" si="5"/>
        <v>224.14587103627798</v>
      </c>
    </row>
    <row r="203" spans="2:7" ht="14.25" customHeight="1">
      <c r="B203" s="197"/>
      <c r="C203" s="193">
        <v>17710250225</v>
      </c>
      <c r="D203" s="194" t="s">
        <v>12</v>
      </c>
      <c r="E203" s="194" t="s">
        <v>15</v>
      </c>
      <c r="F203" s="195">
        <v>224.14587103627795</v>
      </c>
      <c r="G203" s="196">
        <f t="shared" si="5"/>
        <v>224.14587103627798</v>
      </c>
    </row>
    <row r="204" spans="2:7" ht="14.25" customHeight="1">
      <c r="B204" s="197"/>
      <c r="C204" s="95">
        <v>17710280180</v>
      </c>
      <c r="D204" s="96" t="s">
        <v>48</v>
      </c>
      <c r="E204" s="96" t="s">
        <v>15</v>
      </c>
      <c r="F204" s="94">
        <v>325.7056</v>
      </c>
      <c r="G204" s="196">
        <f t="shared" si="5"/>
        <v>325.7056</v>
      </c>
    </row>
    <row r="205" spans="2:7" ht="14.25" customHeight="1">
      <c r="B205" s="197"/>
      <c r="C205" s="95">
        <v>17710280200</v>
      </c>
      <c r="D205" s="96" t="s">
        <v>57</v>
      </c>
      <c r="E205" s="96" t="s">
        <v>15</v>
      </c>
      <c r="F205" s="94">
        <v>325.7056</v>
      </c>
      <c r="G205" s="196">
        <f t="shared" si="5"/>
        <v>325.7056</v>
      </c>
    </row>
    <row r="206" spans="2:7" ht="14.25" customHeight="1">
      <c r="B206" s="197"/>
      <c r="C206" s="95">
        <v>17710280225</v>
      </c>
      <c r="D206" s="96" t="s">
        <v>49</v>
      </c>
      <c r="E206" s="96" t="s">
        <v>15</v>
      </c>
      <c r="F206" s="94">
        <v>325.7056</v>
      </c>
      <c r="G206" s="196">
        <f t="shared" si="5"/>
        <v>325.7056</v>
      </c>
    </row>
    <row r="207" spans="2:7" ht="14.25" customHeight="1">
      <c r="B207" s="197"/>
      <c r="C207" s="95">
        <v>17710280250</v>
      </c>
      <c r="D207" s="96" t="s">
        <v>50</v>
      </c>
      <c r="E207" s="96" t="s">
        <v>15</v>
      </c>
      <c r="F207" s="94">
        <v>325.7056</v>
      </c>
      <c r="G207" s="196">
        <f t="shared" si="5"/>
        <v>325.7056</v>
      </c>
    </row>
    <row r="208" spans="2:7" ht="14.25" customHeight="1">
      <c r="B208" s="197"/>
      <c r="C208" s="95">
        <v>17710315225</v>
      </c>
      <c r="D208" s="96" t="s">
        <v>51</v>
      </c>
      <c r="E208" s="96" t="s">
        <v>15</v>
      </c>
      <c r="F208" s="94">
        <v>482.62027302775033</v>
      </c>
      <c r="G208" s="196">
        <f t="shared" si="5"/>
        <v>482.62027302775027</v>
      </c>
    </row>
    <row r="209" spans="2:7" ht="14.25" customHeight="1">
      <c r="B209" s="197"/>
      <c r="C209" s="95">
        <v>17710315250</v>
      </c>
      <c r="D209" s="96" t="s">
        <v>17</v>
      </c>
      <c r="E209" s="96" t="s">
        <v>15</v>
      </c>
      <c r="F209" s="94">
        <v>482.62279999999993</v>
      </c>
      <c r="G209" s="196">
        <f t="shared" si="5"/>
        <v>482.62279999999993</v>
      </c>
    </row>
    <row r="210" spans="2:7" ht="14.25" customHeight="1">
      <c r="B210" s="197"/>
      <c r="C210" s="95">
        <v>17710315280</v>
      </c>
      <c r="D210" s="96" t="s">
        <v>13</v>
      </c>
      <c r="E210" s="96" t="s">
        <v>15</v>
      </c>
      <c r="F210" s="94">
        <v>482.62279999999993</v>
      </c>
      <c r="G210" s="196">
        <f t="shared" si="5"/>
        <v>482.62279999999993</v>
      </c>
    </row>
    <row r="211" spans="2:7" ht="14.25" customHeight="1">
      <c r="B211" s="197"/>
      <c r="C211" s="233">
        <v>17710355250</v>
      </c>
      <c r="D211" s="234" t="s">
        <v>18</v>
      </c>
      <c r="E211" s="234" t="s">
        <v>15</v>
      </c>
      <c r="F211" s="235" t="s">
        <v>1438</v>
      </c>
      <c r="G211" s="236" t="s">
        <v>1438</v>
      </c>
    </row>
    <row r="212" spans="2:7" ht="14.25" customHeight="1">
      <c r="B212" s="197"/>
      <c r="C212" s="233">
        <v>17710355315</v>
      </c>
      <c r="D212" s="234" t="s">
        <v>52</v>
      </c>
      <c r="E212" s="234" t="s">
        <v>15</v>
      </c>
      <c r="F212" s="235" t="s">
        <v>1438</v>
      </c>
      <c r="G212" s="236" t="s">
        <v>1438</v>
      </c>
    </row>
    <row r="213" spans="2:7" ht="14.25" customHeight="1">
      <c r="B213" s="197"/>
      <c r="C213" s="233">
        <v>17710400280</v>
      </c>
      <c r="D213" s="234" t="s">
        <v>14</v>
      </c>
      <c r="E213" s="234" t="s">
        <v>15</v>
      </c>
      <c r="F213" s="235" t="s">
        <v>1438</v>
      </c>
      <c r="G213" s="236" t="s">
        <v>1438</v>
      </c>
    </row>
    <row r="214" spans="2:7" ht="14.25" customHeight="1">
      <c r="B214" s="197"/>
      <c r="C214" s="233">
        <v>17710400315</v>
      </c>
      <c r="D214" s="234" t="s">
        <v>53</v>
      </c>
      <c r="E214" s="234" t="s">
        <v>15</v>
      </c>
      <c r="F214" s="235" t="s">
        <v>1438</v>
      </c>
      <c r="G214" s="236" t="s">
        <v>1438</v>
      </c>
    </row>
    <row r="215" spans="2:7" ht="14.25" customHeight="1">
      <c r="B215" s="197"/>
      <c r="C215" s="233">
        <v>17710400355</v>
      </c>
      <c r="D215" s="234" t="s">
        <v>54</v>
      </c>
      <c r="E215" s="234" t="s">
        <v>15</v>
      </c>
      <c r="F215" s="235" t="s">
        <v>1438</v>
      </c>
      <c r="G215" s="236" t="s">
        <v>1438</v>
      </c>
    </row>
    <row r="216" spans="2:7" ht="14.25" customHeight="1" thickBot="1">
      <c r="B216" s="223"/>
      <c r="C216" s="224"/>
      <c r="D216" s="225"/>
      <c r="E216" s="225"/>
      <c r="F216" s="237"/>
      <c r="G216" s="227"/>
    </row>
    <row r="217" spans="2:7" ht="12" customHeight="1" thickBot="1">
      <c r="B217" s="228"/>
      <c r="C217" s="229"/>
      <c r="D217" s="230"/>
      <c r="E217" s="230"/>
      <c r="F217" s="232"/>
      <c r="G217" s="232"/>
    </row>
    <row r="218" spans="2:7" ht="14.25" customHeight="1">
      <c r="B218" s="186"/>
      <c r="C218" s="983" t="s">
        <v>1473</v>
      </c>
      <c r="D218" s="983"/>
      <c r="E218" s="983"/>
      <c r="F218" s="983"/>
      <c r="G218" s="984"/>
    </row>
    <row r="219" spans="2:7" ht="14.25" customHeight="1">
      <c r="B219" s="187"/>
      <c r="C219" s="979"/>
      <c r="D219" s="979"/>
      <c r="E219" s="979"/>
      <c r="F219" s="979"/>
      <c r="G219" s="980"/>
    </row>
    <row r="220" spans="2:7" ht="14.25" customHeight="1">
      <c r="B220" s="187"/>
      <c r="C220" s="193">
        <v>17416020</v>
      </c>
      <c r="D220" s="194">
        <v>20</v>
      </c>
      <c r="E220" s="194" t="s">
        <v>15</v>
      </c>
      <c r="F220" s="260">
        <v>6.4086969951678041</v>
      </c>
      <c r="G220" s="261">
        <f>F220*(100-$G$5)/100</f>
        <v>6.4086969951678041</v>
      </c>
    </row>
    <row r="221" spans="2:7" ht="14.25" customHeight="1">
      <c r="B221" s="2" t="s">
        <v>1433</v>
      </c>
      <c r="C221" s="193">
        <v>17416025</v>
      </c>
      <c r="D221" s="194">
        <v>25</v>
      </c>
      <c r="E221" s="194" t="s">
        <v>15</v>
      </c>
      <c r="F221" s="260">
        <v>6.6932268829025263</v>
      </c>
      <c r="G221" s="261">
        <f t="shared" ref="G221:G241" si="6">F221*(100-$G$5)/100</f>
        <v>6.6932268829025254</v>
      </c>
    </row>
    <row r="222" spans="2:7" ht="14.25" customHeight="1">
      <c r="B222" s="187"/>
      <c r="C222" s="193">
        <v>17416032</v>
      </c>
      <c r="D222" s="194">
        <v>32</v>
      </c>
      <c r="E222" s="194" t="s">
        <v>15</v>
      </c>
      <c r="F222" s="260">
        <v>6.9777567706372512</v>
      </c>
      <c r="G222" s="261">
        <f t="shared" si="6"/>
        <v>6.9777567706372512</v>
      </c>
    </row>
    <row r="223" spans="2:7" ht="14.25" customHeight="1">
      <c r="B223" s="197"/>
      <c r="C223" s="193">
        <v>17416040</v>
      </c>
      <c r="D223" s="194">
        <v>40</v>
      </c>
      <c r="E223" s="194" t="s">
        <v>15</v>
      </c>
      <c r="F223" s="260">
        <v>8.3326609979454531</v>
      </c>
      <c r="G223" s="261">
        <f t="shared" si="6"/>
        <v>8.3326609979454531</v>
      </c>
    </row>
    <row r="224" spans="2:7" ht="14.25" customHeight="1">
      <c r="B224" s="197"/>
      <c r="C224" s="193">
        <v>17416050</v>
      </c>
      <c r="D224" s="194">
        <v>50</v>
      </c>
      <c r="E224" s="194" t="s">
        <v>15</v>
      </c>
      <c r="F224" s="260">
        <v>10.324370212088514</v>
      </c>
      <c r="G224" s="261">
        <f t="shared" si="6"/>
        <v>10.324370212088514</v>
      </c>
    </row>
    <row r="225" spans="2:7" ht="14.25" customHeight="1">
      <c r="B225" s="197"/>
      <c r="C225" s="193">
        <v>17416063</v>
      </c>
      <c r="D225" s="194">
        <v>63</v>
      </c>
      <c r="E225" s="194">
        <v>36</v>
      </c>
      <c r="F225" s="260">
        <v>15.581398614044341</v>
      </c>
      <c r="G225" s="261">
        <f t="shared" si="6"/>
        <v>15.581398614044339</v>
      </c>
    </row>
    <row r="226" spans="2:7" ht="14.25" customHeight="1">
      <c r="B226" s="197"/>
      <c r="C226" s="193">
        <v>17416075</v>
      </c>
      <c r="D226" s="194">
        <v>75</v>
      </c>
      <c r="E226" s="194">
        <v>24</v>
      </c>
      <c r="F226" s="260">
        <v>21.001015523277157</v>
      </c>
      <c r="G226" s="261">
        <f t="shared" si="6"/>
        <v>21.001015523277157</v>
      </c>
    </row>
    <row r="227" spans="2:7" ht="14.25" customHeight="1">
      <c r="B227" s="197"/>
      <c r="C227" s="193">
        <v>17416090</v>
      </c>
      <c r="D227" s="194">
        <v>90</v>
      </c>
      <c r="E227" s="194">
        <v>16</v>
      </c>
      <c r="F227" s="260">
        <v>25.688984149763538</v>
      </c>
      <c r="G227" s="261">
        <f t="shared" si="6"/>
        <v>25.688984149763538</v>
      </c>
    </row>
    <row r="228" spans="2:7" ht="14.25" customHeight="1">
      <c r="B228" s="197"/>
      <c r="C228" s="193">
        <v>17416110</v>
      </c>
      <c r="D228" s="194">
        <v>110</v>
      </c>
      <c r="E228" s="194">
        <v>12</v>
      </c>
      <c r="F228" s="260">
        <v>51.594752975896398</v>
      </c>
      <c r="G228" s="261">
        <f t="shared" si="6"/>
        <v>51.594752975896398</v>
      </c>
    </row>
    <row r="229" spans="2:7" ht="14.25" customHeight="1">
      <c r="B229" s="197"/>
      <c r="C229" s="193">
        <v>17416125</v>
      </c>
      <c r="D229" s="194">
        <v>125</v>
      </c>
      <c r="E229" s="194">
        <v>10</v>
      </c>
      <c r="F229" s="260">
        <v>73.313867739646895</v>
      </c>
      <c r="G229" s="261">
        <f t="shared" si="6"/>
        <v>73.313867739646895</v>
      </c>
    </row>
    <row r="230" spans="2:7" ht="14.25" customHeight="1">
      <c r="B230" s="197"/>
      <c r="C230" s="193">
        <v>17416140</v>
      </c>
      <c r="D230" s="194">
        <v>140</v>
      </c>
      <c r="E230" s="194">
        <v>8</v>
      </c>
      <c r="F230" s="260">
        <v>98.501537325306387</v>
      </c>
      <c r="G230" s="261">
        <f t="shared" si="6"/>
        <v>98.501537325306387</v>
      </c>
    </row>
    <row r="231" spans="2:7" ht="14.25" customHeight="1">
      <c r="B231" s="197"/>
      <c r="C231" s="193">
        <v>17416160</v>
      </c>
      <c r="D231" s="194">
        <v>160</v>
      </c>
      <c r="E231" s="194">
        <v>4</v>
      </c>
      <c r="F231" s="260">
        <v>104.62570443273947</v>
      </c>
      <c r="G231" s="261">
        <f t="shared" si="6"/>
        <v>104.62570443273948</v>
      </c>
    </row>
    <row r="232" spans="2:7" ht="14.25" customHeight="1">
      <c r="B232" s="197"/>
      <c r="C232" s="193">
        <v>17416180</v>
      </c>
      <c r="D232" s="194">
        <v>180</v>
      </c>
      <c r="E232" s="194">
        <v>4</v>
      </c>
      <c r="F232" s="260">
        <v>144.69022243424305</v>
      </c>
      <c r="G232" s="261">
        <f t="shared" si="6"/>
        <v>144.69022243424305</v>
      </c>
    </row>
    <row r="233" spans="2:7" ht="14.25" customHeight="1">
      <c r="B233" s="197"/>
      <c r="C233" s="193">
        <v>17416200</v>
      </c>
      <c r="D233" s="194">
        <v>200</v>
      </c>
      <c r="E233" s="194" t="s">
        <v>15</v>
      </c>
      <c r="F233" s="260">
        <v>198.35797887792106</v>
      </c>
      <c r="G233" s="261">
        <f t="shared" si="6"/>
        <v>198.35797887792106</v>
      </c>
    </row>
    <row r="234" spans="2:7" ht="14.25" customHeight="1">
      <c r="B234" s="197"/>
      <c r="C234" s="193">
        <v>17416225</v>
      </c>
      <c r="D234" s="194">
        <v>225</v>
      </c>
      <c r="E234" s="194" t="s">
        <v>15</v>
      </c>
      <c r="F234" s="260">
        <v>210.32178320505244</v>
      </c>
      <c r="G234" s="261">
        <f t="shared" si="6"/>
        <v>210.32178320505244</v>
      </c>
    </row>
    <row r="235" spans="2:7" ht="14.25" customHeight="1">
      <c r="B235" s="197"/>
      <c r="C235" s="193">
        <v>17416250</v>
      </c>
      <c r="D235" s="194">
        <v>250</v>
      </c>
      <c r="E235" s="194" t="s">
        <v>15</v>
      </c>
      <c r="F235" s="260">
        <v>328.25264714995859</v>
      </c>
      <c r="G235" s="261">
        <f t="shared" si="6"/>
        <v>328.25264714995859</v>
      </c>
    </row>
    <row r="236" spans="2:7" ht="14.25" customHeight="1">
      <c r="B236" s="197"/>
      <c r="C236" s="193">
        <v>17416280</v>
      </c>
      <c r="D236" s="194">
        <v>280</v>
      </c>
      <c r="E236" s="194" t="s">
        <v>15</v>
      </c>
      <c r="F236" s="260">
        <v>569.94046321719588</v>
      </c>
      <c r="G236" s="261">
        <f t="shared" si="6"/>
        <v>569.94046321719588</v>
      </c>
    </row>
    <row r="237" spans="2:7" ht="14.25" customHeight="1">
      <c r="B237" s="197"/>
      <c r="C237" s="193">
        <v>17416315</v>
      </c>
      <c r="D237" s="194">
        <v>315</v>
      </c>
      <c r="E237" s="194" t="s">
        <v>15</v>
      </c>
      <c r="F237" s="260">
        <v>773.79935325798806</v>
      </c>
      <c r="G237" s="261">
        <f t="shared" si="6"/>
        <v>773.79935325798806</v>
      </c>
    </row>
    <row r="238" spans="2:7" ht="14.25" customHeight="1">
      <c r="B238" s="197"/>
      <c r="C238" s="193">
        <v>17416355</v>
      </c>
      <c r="D238" s="194">
        <v>355</v>
      </c>
      <c r="E238" s="194" t="s">
        <v>15</v>
      </c>
      <c r="F238" s="260">
        <v>1852.0996214769232</v>
      </c>
      <c r="G238" s="261">
        <f t="shared" si="6"/>
        <v>1852.0996214769229</v>
      </c>
    </row>
    <row r="239" spans="2:7" ht="14.25" customHeight="1">
      <c r="B239" s="197"/>
      <c r="C239" s="193">
        <v>17416400</v>
      </c>
      <c r="D239" s="194">
        <v>400</v>
      </c>
      <c r="E239" s="194" t="s">
        <v>15</v>
      </c>
      <c r="F239" s="260">
        <v>2472.1341852307696</v>
      </c>
      <c r="G239" s="261">
        <f t="shared" si="6"/>
        <v>2472.1341852307696</v>
      </c>
    </row>
    <row r="240" spans="2:7" ht="14.25" customHeight="1">
      <c r="B240" s="197"/>
      <c r="C240" s="193">
        <v>17416450</v>
      </c>
      <c r="D240" s="194">
        <v>450</v>
      </c>
      <c r="E240" s="194" t="s">
        <v>15</v>
      </c>
      <c r="F240" s="260">
        <v>3400.2552245538463</v>
      </c>
      <c r="G240" s="261">
        <f t="shared" si="6"/>
        <v>3400.2552245538459</v>
      </c>
    </row>
    <row r="241" spans="2:7" ht="14.25" customHeight="1">
      <c r="B241" s="197"/>
      <c r="C241" s="193">
        <v>17416500</v>
      </c>
      <c r="D241" s="194">
        <v>500</v>
      </c>
      <c r="E241" s="194" t="s">
        <v>15</v>
      </c>
      <c r="F241" s="260">
        <v>4856.1533916923081</v>
      </c>
      <c r="G241" s="261">
        <f t="shared" si="6"/>
        <v>4856.1533916923081</v>
      </c>
    </row>
    <row r="242" spans="2:7" ht="14.25" customHeight="1">
      <c r="B242" s="197"/>
      <c r="C242" s="977" t="s">
        <v>1429</v>
      </c>
      <c r="D242" s="977"/>
      <c r="E242" s="977"/>
      <c r="F242" s="977"/>
      <c r="G242" s="978"/>
    </row>
    <row r="243" spans="2:7" ht="14.25" customHeight="1">
      <c r="B243" s="197"/>
      <c r="C243" s="979"/>
      <c r="D243" s="979"/>
      <c r="E243" s="979"/>
      <c r="F243" s="979"/>
      <c r="G243" s="980"/>
    </row>
    <row r="244" spans="2:7" ht="14.25" customHeight="1">
      <c r="B244" s="187"/>
      <c r="C244" s="193">
        <v>17410090</v>
      </c>
      <c r="D244" s="194">
        <v>90</v>
      </c>
      <c r="E244" s="194">
        <v>16</v>
      </c>
      <c r="F244" s="260">
        <v>24.404534942275358</v>
      </c>
      <c r="G244" s="261">
        <f>F244*(100-$G$5)/100</f>
        <v>24.404534942275358</v>
      </c>
    </row>
    <row r="245" spans="2:7" ht="14.25" customHeight="1">
      <c r="B245" s="197"/>
      <c r="C245" s="193">
        <v>17410110</v>
      </c>
      <c r="D245" s="194">
        <v>110</v>
      </c>
      <c r="E245" s="194">
        <v>12</v>
      </c>
      <c r="F245" s="260">
        <v>49.015015327101565</v>
      </c>
      <c r="G245" s="261">
        <f t="shared" ref="G245:G258" si="7">F245*(100-$G$5)/100</f>
        <v>49.015015327101565</v>
      </c>
    </row>
    <row r="246" spans="2:7" ht="14.25" customHeight="1">
      <c r="B246" s="187"/>
      <c r="C246" s="193">
        <v>17410125</v>
      </c>
      <c r="D246" s="194">
        <v>125</v>
      </c>
      <c r="E246" s="194">
        <v>10</v>
      </c>
      <c r="F246" s="260">
        <v>69.64817435266454</v>
      </c>
      <c r="G246" s="261">
        <f t="shared" si="7"/>
        <v>69.64817435266454</v>
      </c>
    </row>
    <row r="247" spans="2:7" ht="14.25" customHeight="1">
      <c r="B247" s="197"/>
      <c r="C247" s="193">
        <v>17410140</v>
      </c>
      <c r="D247" s="194">
        <v>140</v>
      </c>
      <c r="E247" s="194">
        <v>8</v>
      </c>
      <c r="F247" s="260">
        <v>93.576460459041073</v>
      </c>
      <c r="G247" s="261">
        <f t="shared" si="7"/>
        <v>93.576460459041087</v>
      </c>
    </row>
    <row r="248" spans="2:7" ht="14.25" customHeight="1">
      <c r="B248" s="197"/>
      <c r="C248" s="193">
        <v>17410160</v>
      </c>
      <c r="D248" s="194">
        <v>160</v>
      </c>
      <c r="E248" s="194">
        <v>4</v>
      </c>
      <c r="F248" s="260">
        <v>99.394419211102502</v>
      </c>
      <c r="G248" s="261">
        <f t="shared" si="7"/>
        <v>99.394419211102502</v>
      </c>
    </row>
    <row r="249" spans="2:7" ht="14.25" customHeight="1">
      <c r="B249" s="197"/>
      <c r="C249" s="193">
        <v>17410180</v>
      </c>
      <c r="D249" s="194">
        <v>180</v>
      </c>
      <c r="E249" s="194">
        <v>4</v>
      </c>
      <c r="F249" s="260">
        <v>137.45571131253092</v>
      </c>
      <c r="G249" s="261">
        <f t="shared" si="7"/>
        <v>137.45571131253092</v>
      </c>
    </row>
    <row r="250" spans="2:7" ht="14.25" customHeight="1">
      <c r="B250" s="197"/>
      <c r="C250" s="193">
        <v>17410200</v>
      </c>
      <c r="D250" s="194">
        <v>200</v>
      </c>
      <c r="E250" s="194" t="s">
        <v>15</v>
      </c>
      <c r="F250" s="260">
        <v>188.44007993402496</v>
      </c>
      <c r="G250" s="261">
        <f t="shared" si="7"/>
        <v>188.44007993402499</v>
      </c>
    </row>
    <row r="251" spans="2:7" ht="14.25" customHeight="1">
      <c r="B251" s="197"/>
      <c r="C251" s="193">
        <v>17410225</v>
      </c>
      <c r="D251" s="194">
        <v>225</v>
      </c>
      <c r="E251" s="194" t="s">
        <v>15</v>
      </c>
      <c r="F251" s="260">
        <v>199.80569404479982</v>
      </c>
      <c r="G251" s="261">
        <f t="shared" si="7"/>
        <v>199.80569404479982</v>
      </c>
    </row>
    <row r="252" spans="2:7" ht="14.25" customHeight="1">
      <c r="B252" s="197"/>
      <c r="C252" s="193">
        <v>17410250</v>
      </c>
      <c r="D252" s="194">
        <v>250</v>
      </c>
      <c r="E252" s="194" t="s">
        <v>15</v>
      </c>
      <c r="F252" s="260">
        <v>311.84001479246064</v>
      </c>
      <c r="G252" s="261">
        <f t="shared" si="7"/>
        <v>311.84001479246064</v>
      </c>
    </row>
    <row r="253" spans="2:7" ht="14.25" customHeight="1">
      <c r="B253" s="197"/>
      <c r="C253" s="193">
        <v>17410280</v>
      </c>
      <c r="D253" s="194">
        <v>280</v>
      </c>
      <c r="E253" s="194" t="s">
        <v>15</v>
      </c>
      <c r="F253" s="260">
        <v>541.44344005633604</v>
      </c>
      <c r="G253" s="261">
        <f t="shared" si="7"/>
        <v>541.44344005633604</v>
      </c>
    </row>
    <row r="254" spans="2:7" ht="14.25" customHeight="1">
      <c r="B254" s="197"/>
      <c r="C254" s="193">
        <v>17410315</v>
      </c>
      <c r="D254" s="194">
        <v>315</v>
      </c>
      <c r="E254" s="194" t="s">
        <v>15</v>
      </c>
      <c r="F254" s="260">
        <v>735.10938559508872</v>
      </c>
      <c r="G254" s="261">
        <f t="shared" si="7"/>
        <v>735.10938559508872</v>
      </c>
    </row>
    <row r="255" spans="2:7" ht="14.25" customHeight="1">
      <c r="B255" s="197"/>
      <c r="C255" s="193">
        <v>17410355</v>
      </c>
      <c r="D255" s="194">
        <v>355</v>
      </c>
      <c r="E255" s="194" t="s">
        <v>15</v>
      </c>
      <c r="F255" s="260">
        <v>1759.4946404030768</v>
      </c>
      <c r="G255" s="261">
        <f t="shared" si="7"/>
        <v>1759.4946404030768</v>
      </c>
    </row>
    <row r="256" spans="2:7" ht="14.25" customHeight="1">
      <c r="B256" s="197"/>
      <c r="C256" s="193">
        <v>17410400</v>
      </c>
      <c r="D256" s="194">
        <v>400</v>
      </c>
      <c r="E256" s="194" t="s">
        <v>15</v>
      </c>
      <c r="F256" s="260">
        <v>2348.5274759692306</v>
      </c>
      <c r="G256" s="261">
        <f t="shared" si="7"/>
        <v>2348.5274759692306</v>
      </c>
    </row>
    <row r="257" spans="2:7" ht="14.25" customHeight="1">
      <c r="B257" s="197"/>
      <c r="C257" s="193">
        <v>17410450</v>
      </c>
      <c r="D257" s="194">
        <v>450</v>
      </c>
      <c r="E257" s="194" t="s">
        <v>15</v>
      </c>
      <c r="F257" s="260">
        <v>3230.2424633261539</v>
      </c>
      <c r="G257" s="261">
        <f t="shared" si="7"/>
        <v>3230.2424633261539</v>
      </c>
    </row>
    <row r="258" spans="2:7" ht="14.25" customHeight="1">
      <c r="B258" s="197"/>
      <c r="C258" s="193">
        <v>17410500</v>
      </c>
      <c r="D258" s="194">
        <v>500</v>
      </c>
      <c r="E258" s="194" t="s">
        <v>15</v>
      </c>
      <c r="F258" s="260">
        <v>4613.3457221076915</v>
      </c>
      <c r="G258" s="261">
        <f t="shared" si="7"/>
        <v>4613.3457221076915</v>
      </c>
    </row>
    <row r="259" spans="2:7" ht="14.25" customHeight="1" thickBot="1">
      <c r="B259" s="223"/>
      <c r="C259" s="224"/>
      <c r="D259" s="225"/>
      <c r="E259" s="225"/>
      <c r="F259" s="226"/>
      <c r="G259" s="227"/>
    </row>
    <row r="260" spans="2:7" ht="12" customHeight="1" thickBot="1">
      <c r="B260" s="228"/>
      <c r="C260" s="229"/>
      <c r="D260" s="230"/>
      <c r="E260" s="230"/>
      <c r="F260" s="231"/>
      <c r="G260" s="232"/>
    </row>
    <row r="261" spans="2:7" ht="14.25" customHeight="1">
      <c r="B261" s="186"/>
      <c r="C261" s="983" t="s">
        <v>1473</v>
      </c>
      <c r="D261" s="983"/>
      <c r="E261" s="983"/>
      <c r="F261" s="983"/>
      <c r="G261" s="984"/>
    </row>
    <row r="262" spans="2:7" ht="14.25" customHeight="1">
      <c r="B262" s="187"/>
      <c r="C262" s="979"/>
      <c r="D262" s="979"/>
      <c r="E262" s="979"/>
      <c r="F262" s="979"/>
      <c r="G262" s="980"/>
    </row>
    <row r="263" spans="2:7" ht="14.25" customHeight="1">
      <c r="B263" s="187"/>
      <c r="C263" s="891">
        <v>17516020</v>
      </c>
      <c r="D263" s="194">
        <v>20</v>
      </c>
      <c r="E263" s="194" t="s">
        <v>15</v>
      </c>
      <c r="F263" s="892">
        <v>4.2322499999999996</v>
      </c>
      <c r="G263" s="261">
        <f t="shared" ref="G263:G280" si="8">F263*(100-$G$5)/100</f>
        <v>4.2322499999999996</v>
      </c>
    </row>
    <row r="264" spans="2:7" ht="14.25" customHeight="1">
      <c r="B264" s="2" t="s">
        <v>1434</v>
      </c>
      <c r="C264" s="193">
        <v>17516025</v>
      </c>
      <c r="D264" s="194">
        <v>25</v>
      </c>
      <c r="E264" s="194" t="s">
        <v>15</v>
      </c>
      <c r="F264" s="260">
        <v>4.2814973582939233</v>
      </c>
      <c r="G264" s="261">
        <f t="shared" si="8"/>
        <v>4.2814973582939233</v>
      </c>
    </row>
    <row r="265" spans="2:7" ht="14.25" customHeight="1">
      <c r="B265" s="187"/>
      <c r="C265" s="193">
        <v>17516032</v>
      </c>
      <c r="D265" s="194">
        <v>32</v>
      </c>
      <c r="E265" s="194" t="s">
        <v>15</v>
      </c>
      <c r="F265" s="260">
        <v>7.2622866583719707</v>
      </c>
      <c r="G265" s="261">
        <f t="shared" si="8"/>
        <v>7.2622866583719716</v>
      </c>
    </row>
    <row r="266" spans="2:7" ht="14.25" customHeight="1">
      <c r="B266" s="199"/>
      <c r="C266" s="193">
        <v>17516040</v>
      </c>
      <c r="D266" s="194">
        <v>40</v>
      </c>
      <c r="E266" s="194" t="s">
        <v>15</v>
      </c>
      <c r="F266" s="260">
        <v>7.9668368565722369</v>
      </c>
      <c r="G266" s="261">
        <f t="shared" si="8"/>
        <v>7.9668368565722369</v>
      </c>
    </row>
    <row r="267" spans="2:7" ht="14.25" customHeight="1">
      <c r="B267" s="199"/>
      <c r="C267" s="193">
        <v>17516050</v>
      </c>
      <c r="D267" s="194">
        <v>50</v>
      </c>
      <c r="E267" s="194" t="s">
        <v>15</v>
      </c>
      <c r="F267" s="260">
        <v>10.459860634819332</v>
      </c>
      <c r="G267" s="261">
        <f t="shared" si="8"/>
        <v>10.45986063481933</v>
      </c>
    </row>
    <row r="268" spans="2:7" ht="14.25" customHeight="1">
      <c r="B268" s="199"/>
      <c r="C268" s="193">
        <v>17516063</v>
      </c>
      <c r="D268" s="194">
        <v>63</v>
      </c>
      <c r="E268" s="194" t="s">
        <v>15</v>
      </c>
      <c r="F268" s="260">
        <v>15.865928501779067</v>
      </c>
      <c r="G268" s="261">
        <f t="shared" si="8"/>
        <v>15.865928501779067</v>
      </c>
    </row>
    <row r="269" spans="2:7" ht="14.25" customHeight="1">
      <c r="B269" s="199"/>
      <c r="C269" s="193">
        <v>17516075</v>
      </c>
      <c r="D269" s="194">
        <v>75</v>
      </c>
      <c r="E269" s="194" t="s">
        <v>15</v>
      </c>
      <c r="F269" s="260">
        <v>21.285545411011881</v>
      </c>
      <c r="G269" s="261">
        <f t="shared" si="8"/>
        <v>21.285545411011881</v>
      </c>
    </row>
    <row r="270" spans="2:7" ht="14.25" customHeight="1">
      <c r="B270" s="199"/>
      <c r="C270" s="193">
        <v>17516090</v>
      </c>
      <c r="D270" s="194">
        <v>90</v>
      </c>
      <c r="E270" s="194" t="s">
        <v>15</v>
      </c>
      <c r="F270" s="260">
        <v>26.122553502502168</v>
      </c>
      <c r="G270" s="261">
        <f t="shared" si="8"/>
        <v>26.122553502502168</v>
      </c>
    </row>
    <row r="271" spans="2:7" ht="14.25" customHeight="1">
      <c r="B271" s="199"/>
      <c r="C271" s="193">
        <v>17516110</v>
      </c>
      <c r="D271" s="194">
        <v>110</v>
      </c>
      <c r="E271" s="194" t="s">
        <v>15</v>
      </c>
      <c r="F271" s="260">
        <v>46.825490095771528</v>
      </c>
      <c r="G271" s="261">
        <f t="shared" si="8"/>
        <v>46.825490095771528</v>
      </c>
    </row>
    <row r="272" spans="2:7" ht="14.25" customHeight="1">
      <c r="B272" s="199"/>
      <c r="C272" s="193">
        <v>17516125</v>
      </c>
      <c r="D272" s="194">
        <v>125</v>
      </c>
      <c r="E272" s="194" t="s">
        <v>15</v>
      </c>
      <c r="F272" s="260">
        <v>72.094453935069524</v>
      </c>
      <c r="G272" s="261">
        <f t="shared" si="8"/>
        <v>72.094453935069524</v>
      </c>
    </row>
    <row r="273" spans="2:7" ht="14.25" customHeight="1">
      <c r="B273" s="199"/>
      <c r="C273" s="193">
        <v>17516140</v>
      </c>
      <c r="D273" s="194">
        <v>140</v>
      </c>
      <c r="E273" s="194" t="s">
        <v>15</v>
      </c>
      <c r="F273" s="260">
        <v>94.016804332916237</v>
      </c>
      <c r="G273" s="261">
        <f t="shared" si="8"/>
        <v>94.016804332916237</v>
      </c>
    </row>
    <row r="274" spans="2:7" ht="14.25" customHeight="1">
      <c r="B274" s="199"/>
      <c r="C274" s="193">
        <v>17516160</v>
      </c>
      <c r="D274" s="194">
        <v>160</v>
      </c>
      <c r="E274" s="194" t="s">
        <v>15</v>
      </c>
      <c r="F274" s="260">
        <v>99.707402087610703</v>
      </c>
      <c r="G274" s="261">
        <f t="shared" si="8"/>
        <v>99.707402087610703</v>
      </c>
    </row>
    <row r="275" spans="2:7" ht="14.25" customHeight="1">
      <c r="B275" s="199"/>
      <c r="C275" s="193">
        <v>17516180</v>
      </c>
      <c r="D275" s="194">
        <v>180</v>
      </c>
      <c r="E275" s="194" t="s">
        <v>15</v>
      </c>
      <c r="F275" s="260">
        <v>115.72237005439366</v>
      </c>
      <c r="G275" s="261">
        <f t="shared" si="8"/>
        <v>115.72237005439366</v>
      </c>
    </row>
    <row r="276" spans="2:7" ht="14.25" customHeight="1">
      <c r="B276" s="199"/>
      <c r="C276" s="193">
        <v>17516200</v>
      </c>
      <c r="D276" s="194">
        <v>200</v>
      </c>
      <c r="E276" s="194" t="s">
        <v>15</v>
      </c>
      <c r="F276" s="260">
        <v>158.00893098868272</v>
      </c>
      <c r="G276" s="261">
        <f t="shared" si="8"/>
        <v>158.00893098868272</v>
      </c>
    </row>
    <row r="277" spans="2:7" ht="14.25" customHeight="1">
      <c r="B277" s="199"/>
      <c r="C277" s="193">
        <v>17516225</v>
      </c>
      <c r="D277" s="194">
        <v>225</v>
      </c>
      <c r="E277" s="194" t="s">
        <v>15</v>
      </c>
      <c r="F277" s="260">
        <v>189.17172821677138</v>
      </c>
      <c r="G277" s="261">
        <f t="shared" si="8"/>
        <v>189.17172821677138</v>
      </c>
    </row>
    <row r="278" spans="2:7" ht="14.25" customHeight="1">
      <c r="B278" s="199"/>
      <c r="C278" s="193">
        <v>17516250</v>
      </c>
      <c r="D278" s="194">
        <v>250</v>
      </c>
      <c r="E278" s="194" t="s">
        <v>15</v>
      </c>
      <c r="F278" s="260">
        <v>272.66092670350287</v>
      </c>
      <c r="G278" s="261">
        <f t="shared" si="8"/>
        <v>272.66092670350287</v>
      </c>
    </row>
    <row r="279" spans="2:7" ht="14.25" customHeight="1">
      <c r="B279" s="199"/>
      <c r="C279" s="193">
        <v>17516280</v>
      </c>
      <c r="D279" s="194">
        <v>280</v>
      </c>
      <c r="E279" s="194" t="s">
        <v>15</v>
      </c>
      <c r="F279" s="260">
        <v>534.30648203899011</v>
      </c>
      <c r="G279" s="261">
        <f t="shared" si="8"/>
        <v>534.30648203899011</v>
      </c>
    </row>
    <row r="280" spans="2:7" ht="14.25" customHeight="1">
      <c r="B280" s="199"/>
      <c r="C280" s="193">
        <v>17516315</v>
      </c>
      <c r="D280" s="194">
        <v>315</v>
      </c>
      <c r="E280" s="194" t="s">
        <v>15</v>
      </c>
      <c r="F280" s="260">
        <v>764.89763248457325</v>
      </c>
      <c r="G280" s="261">
        <f t="shared" si="8"/>
        <v>764.89763248457325</v>
      </c>
    </row>
    <row r="281" spans="2:7" ht="14.25" customHeight="1">
      <c r="B281" s="199"/>
      <c r="C281" s="193">
        <v>17516355</v>
      </c>
      <c r="D281" s="194">
        <v>355</v>
      </c>
      <c r="E281" s="194" t="s">
        <v>15</v>
      </c>
      <c r="F281" s="260">
        <v>1763.2123201846155</v>
      </c>
      <c r="G281" s="261">
        <f>F281*(100-$G$5)/100</f>
        <v>1763.2123201846155</v>
      </c>
    </row>
    <row r="282" spans="2:7" ht="14.25" customHeight="1">
      <c r="B282" s="199"/>
      <c r="C282" s="977" t="s">
        <v>1429</v>
      </c>
      <c r="D282" s="977"/>
      <c r="E282" s="977"/>
      <c r="F282" s="977"/>
      <c r="G282" s="978"/>
    </row>
    <row r="283" spans="2:7" ht="14.25" customHeight="1">
      <c r="B283" s="199"/>
      <c r="C283" s="979"/>
      <c r="D283" s="979"/>
      <c r="E283" s="979"/>
      <c r="F283" s="979"/>
      <c r="G283" s="980"/>
    </row>
    <row r="284" spans="2:7" ht="14.25" customHeight="1">
      <c r="B284" s="187"/>
      <c r="C284" s="193">
        <v>17510090</v>
      </c>
      <c r="D284" s="194">
        <v>90</v>
      </c>
      <c r="E284" s="194" t="s">
        <v>15</v>
      </c>
      <c r="F284" s="260">
        <v>24.81642582737706</v>
      </c>
      <c r="G284" s="261">
        <f t="shared" ref="G284:G294" si="9">F284*(100-$G$5)/100</f>
        <v>24.81642582737706</v>
      </c>
    </row>
    <row r="285" spans="2:7" ht="14.25" customHeight="1">
      <c r="B285" s="199"/>
      <c r="C285" s="193">
        <v>17510110</v>
      </c>
      <c r="D285" s="194">
        <v>110</v>
      </c>
      <c r="E285" s="194" t="s">
        <v>15</v>
      </c>
      <c r="F285" s="260">
        <v>44.484215590982942</v>
      </c>
      <c r="G285" s="261">
        <f t="shared" si="9"/>
        <v>44.484215590982942</v>
      </c>
    </row>
    <row r="286" spans="2:7" ht="14.25" customHeight="1">
      <c r="B286" s="187"/>
      <c r="C286" s="193">
        <v>17510125</v>
      </c>
      <c r="D286" s="194">
        <v>125</v>
      </c>
      <c r="E286" s="194" t="s">
        <v>15</v>
      </c>
      <c r="F286" s="260">
        <v>68.489731238316054</v>
      </c>
      <c r="G286" s="261">
        <f t="shared" si="9"/>
        <v>68.489731238316054</v>
      </c>
    </row>
    <row r="287" spans="2:7" ht="14.25" customHeight="1">
      <c r="B287" s="199"/>
      <c r="C287" s="193">
        <v>17510140</v>
      </c>
      <c r="D287" s="194">
        <v>140</v>
      </c>
      <c r="E287" s="194" t="s">
        <v>15</v>
      </c>
      <c r="F287" s="260">
        <v>89.315964116270436</v>
      </c>
      <c r="G287" s="261">
        <f t="shared" si="9"/>
        <v>89.315964116270436</v>
      </c>
    </row>
    <row r="288" spans="2:7" ht="14.25" customHeight="1">
      <c r="B288" s="199"/>
      <c r="C288" s="193">
        <v>17510160</v>
      </c>
      <c r="D288" s="194">
        <v>160</v>
      </c>
      <c r="E288" s="194" t="s">
        <v>15</v>
      </c>
      <c r="F288" s="260">
        <v>94.722031983230167</v>
      </c>
      <c r="G288" s="261">
        <f t="shared" si="9"/>
        <v>94.722031983230167</v>
      </c>
    </row>
    <row r="289" spans="2:7" ht="14.25" customHeight="1">
      <c r="B289" s="199"/>
      <c r="C289" s="193">
        <v>17510180</v>
      </c>
      <c r="D289" s="194">
        <v>180</v>
      </c>
      <c r="E289" s="194" t="s">
        <v>15</v>
      </c>
      <c r="F289" s="260">
        <v>109.93625155167398</v>
      </c>
      <c r="G289" s="261">
        <f t="shared" si="9"/>
        <v>109.93625155167398</v>
      </c>
    </row>
    <row r="290" spans="2:7" ht="14.25" customHeight="1">
      <c r="B290" s="199"/>
      <c r="C290" s="193">
        <v>17510200</v>
      </c>
      <c r="D290" s="194">
        <v>200</v>
      </c>
      <c r="E290" s="194" t="s">
        <v>15</v>
      </c>
      <c r="F290" s="260">
        <v>150.10848443924857</v>
      </c>
      <c r="G290" s="261">
        <f t="shared" si="9"/>
        <v>150.10848443924857</v>
      </c>
    </row>
    <row r="291" spans="2:7" ht="14.25" customHeight="1">
      <c r="B291" s="199"/>
      <c r="C291" s="193">
        <v>17510225</v>
      </c>
      <c r="D291" s="194">
        <v>225</v>
      </c>
      <c r="E291" s="194" t="s">
        <v>15</v>
      </c>
      <c r="F291" s="260">
        <v>179.71314180593282</v>
      </c>
      <c r="G291" s="261">
        <f t="shared" si="9"/>
        <v>179.71314180593282</v>
      </c>
    </row>
    <row r="292" spans="2:7" ht="14.25" customHeight="1">
      <c r="B292" s="199"/>
      <c r="C292" s="193">
        <v>17510250</v>
      </c>
      <c r="D292" s="194">
        <v>250</v>
      </c>
      <c r="E292" s="194" t="s">
        <v>15</v>
      </c>
      <c r="F292" s="260">
        <v>259.02788036832771</v>
      </c>
      <c r="G292" s="261">
        <f t="shared" si="9"/>
        <v>259.02788036832771</v>
      </c>
    </row>
    <row r="293" spans="2:7" ht="14.25" customHeight="1">
      <c r="B293" s="199"/>
      <c r="C293" s="193">
        <v>17510280</v>
      </c>
      <c r="D293" s="194">
        <v>280</v>
      </c>
      <c r="E293" s="194" t="s">
        <v>15</v>
      </c>
      <c r="F293" s="260">
        <v>507.59115793704069</v>
      </c>
      <c r="G293" s="261">
        <f t="shared" si="9"/>
        <v>507.59115793704069</v>
      </c>
    </row>
    <row r="294" spans="2:7" ht="14.25" customHeight="1">
      <c r="B294" s="199"/>
      <c r="C294" s="193">
        <v>17510315</v>
      </c>
      <c r="D294" s="194">
        <v>315</v>
      </c>
      <c r="E294" s="194" t="s">
        <v>15</v>
      </c>
      <c r="F294" s="260">
        <v>726.65275086034444</v>
      </c>
      <c r="G294" s="261">
        <f t="shared" si="9"/>
        <v>726.65275086034444</v>
      </c>
    </row>
    <row r="295" spans="2:7" ht="14.25" customHeight="1" thickBot="1">
      <c r="B295" s="204"/>
      <c r="C295" s="224"/>
      <c r="D295" s="225"/>
      <c r="E295" s="225"/>
      <c r="F295" s="226"/>
      <c r="G295" s="227"/>
    </row>
    <row r="296" spans="2:7" ht="12" customHeight="1" thickBot="1">
      <c r="C296" s="209"/>
      <c r="E296" s="181"/>
      <c r="F296" s="210"/>
      <c r="G296" s="211"/>
    </row>
    <row r="297" spans="2:7" ht="14.25" customHeight="1">
      <c r="B297" s="186"/>
      <c r="C297" s="983" t="s">
        <v>1473</v>
      </c>
      <c r="D297" s="983"/>
      <c r="E297" s="983"/>
      <c r="F297" s="983"/>
      <c r="G297" s="984"/>
    </row>
    <row r="298" spans="2:7" ht="14.25" customHeight="1">
      <c r="B298" s="187"/>
      <c r="C298" s="979"/>
      <c r="D298" s="979"/>
      <c r="E298" s="979"/>
      <c r="F298" s="979"/>
      <c r="G298" s="980"/>
    </row>
    <row r="299" spans="2:7" ht="14.25" customHeight="1">
      <c r="B299" s="197"/>
      <c r="C299" s="193" t="s">
        <v>694</v>
      </c>
      <c r="D299" s="194">
        <v>75</v>
      </c>
      <c r="E299" s="194" t="s">
        <v>15</v>
      </c>
      <c r="F299" s="195">
        <v>84.056679733004088</v>
      </c>
      <c r="G299" s="196">
        <f>F299*(100-$G$5)/100</f>
        <v>84.056679733004088</v>
      </c>
    </row>
    <row r="300" spans="2:7" ht="14.25" customHeight="1">
      <c r="B300" s="4" t="s">
        <v>1435</v>
      </c>
      <c r="C300" s="193" t="s">
        <v>695</v>
      </c>
      <c r="D300" s="194">
        <v>90</v>
      </c>
      <c r="E300" s="194" t="s">
        <v>15</v>
      </c>
      <c r="F300" s="195">
        <v>86.578380124994197</v>
      </c>
      <c r="G300" s="196">
        <f t="shared" ref="G300:G307" si="10">F300*(100-$G$5)/100</f>
        <v>86.578380124994197</v>
      </c>
    </row>
    <row r="301" spans="2:7" ht="14.25" customHeight="1">
      <c r="B301" s="197"/>
      <c r="C301" s="193" t="s">
        <v>696</v>
      </c>
      <c r="D301" s="194">
        <v>110</v>
      </c>
      <c r="E301" s="194" t="s">
        <v>15</v>
      </c>
      <c r="F301" s="195">
        <v>97.092436928905855</v>
      </c>
      <c r="G301" s="196">
        <f t="shared" si="10"/>
        <v>97.092436928905869</v>
      </c>
    </row>
    <row r="302" spans="2:7" ht="14.25" customHeight="1">
      <c r="B302" s="197"/>
      <c r="C302" s="193" t="s">
        <v>697</v>
      </c>
      <c r="D302" s="194">
        <v>125</v>
      </c>
      <c r="E302" s="194" t="s">
        <v>15</v>
      </c>
      <c r="F302" s="195">
        <v>121.41296780908813</v>
      </c>
      <c r="G302" s="196">
        <f t="shared" si="10"/>
        <v>121.41296780908813</v>
      </c>
    </row>
    <row r="303" spans="2:7" ht="14.25" customHeight="1">
      <c r="B303" s="197"/>
      <c r="C303" s="193" t="s">
        <v>698</v>
      </c>
      <c r="D303" s="194">
        <v>140</v>
      </c>
      <c r="E303" s="194" t="s">
        <v>15</v>
      </c>
      <c r="F303" s="195">
        <v>151.60023399351493</v>
      </c>
      <c r="G303" s="196">
        <f t="shared" si="10"/>
        <v>151.60023399351493</v>
      </c>
    </row>
    <row r="304" spans="2:7" ht="14.25" customHeight="1">
      <c r="B304" s="197"/>
      <c r="C304" s="193" t="s">
        <v>699</v>
      </c>
      <c r="D304" s="194">
        <v>160</v>
      </c>
      <c r="E304" s="194" t="s">
        <v>15</v>
      </c>
      <c r="F304" s="195">
        <v>186.23158604351258</v>
      </c>
      <c r="G304" s="196">
        <f t="shared" si="10"/>
        <v>186.23158604351258</v>
      </c>
    </row>
    <row r="305" spans="2:7" ht="14.25" customHeight="1">
      <c r="B305" s="197"/>
      <c r="C305" s="193" t="s">
        <v>700</v>
      </c>
      <c r="D305" s="194">
        <v>180</v>
      </c>
      <c r="E305" s="194" t="s">
        <v>15</v>
      </c>
      <c r="F305" s="195">
        <v>257.25566563900861</v>
      </c>
      <c r="G305" s="196">
        <f t="shared" si="10"/>
        <v>257.25566563900861</v>
      </c>
    </row>
    <row r="306" spans="2:7" ht="14.25" customHeight="1">
      <c r="B306" s="197"/>
      <c r="C306" s="193" t="s">
        <v>701</v>
      </c>
      <c r="D306" s="194">
        <v>200</v>
      </c>
      <c r="E306" s="194" t="s">
        <v>15</v>
      </c>
      <c r="F306" s="195">
        <v>280.89874440553677</v>
      </c>
      <c r="G306" s="196">
        <f t="shared" si="10"/>
        <v>280.89874440553677</v>
      </c>
    </row>
    <row r="307" spans="2:7" ht="14.25" customHeight="1">
      <c r="B307" s="197"/>
      <c r="C307" s="193" t="s">
        <v>702</v>
      </c>
      <c r="D307" s="194">
        <v>225</v>
      </c>
      <c r="E307" s="194" t="s">
        <v>15</v>
      </c>
      <c r="F307" s="195">
        <v>383.85791663868713</v>
      </c>
      <c r="G307" s="196">
        <f t="shared" si="10"/>
        <v>383.85791663868719</v>
      </c>
    </row>
    <row r="308" spans="2:7" ht="12" customHeight="1">
      <c r="B308" s="187"/>
      <c r="C308" s="977" t="s">
        <v>1429</v>
      </c>
      <c r="D308" s="977"/>
      <c r="E308" s="977"/>
      <c r="F308" s="977"/>
      <c r="G308" s="978"/>
    </row>
    <row r="309" spans="2:7" ht="14.25" customHeight="1">
      <c r="B309" s="187"/>
      <c r="C309" s="979"/>
      <c r="D309" s="979"/>
      <c r="E309" s="979"/>
      <c r="F309" s="979"/>
      <c r="G309" s="980"/>
    </row>
    <row r="310" spans="2:7" ht="14.25" customHeight="1">
      <c r="B310" s="197"/>
      <c r="C310" s="193" t="s">
        <v>703</v>
      </c>
      <c r="D310" s="194">
        <v>75</v>
      </c>
      <c r="E310" s="194" t="s">
        <v>15</v>
      </c>
      <c r="F310" s="195">
        <v>79.853845746353883</v>
      </c>
      <c r="G310" s="196">
        <f>F310*(100-$G$5)/100</f>
        <v>79.853845746353883</v>
      </c>
    </row>
    <row r="311" spans="2:7" ht="14.25" customHeight="1">
      <c r="B311" s="197"/>
      <c r="C311" s="193" t="s">
        <v>704</v>
      </c>
      <c r="D311" s="194">
        <v>90</v>
      </c>
      <c r="E311" s="194" t="s">
        <v>15</v>
      </c>
      <c r="F311" s="195">
        <v>82.249461118744506</v>
      </c>
      <c r="G311" s="196">
        <f t="shared" ref="G311:G318" si="11">F311*(100-$G$5)/100</f>
        <v>82.249461118744506</v>
      </c>
    </row>
    <row r="312" spans="2:7" ht="14.25" customHeight="1">
      <c r="B312" s="197"/>
      <c r="C312" s="193" t="s">
        <v>705</v>
      </c>
      <c r="D312" s="194">
        <v>110</v>
      </c>
      <c r="E312" s="194" t="s">
        <v>15</v>
      </c>
      <c r="F312" s="195">
        <v>92.237815082460571</v>
      </c>
      <c r="G312" s="196">
        <f t="shared" si="11"/>
        <v>92.237815082460571</v>
      </c>
    </row>
    <row r="313" spans="2:7" ht="14.25" customHeight="1">
      <c r="B313" s="197"/>
      <c r="C313" s="193" t="s">
        <v>706</v>
      </c>
      <c r="D313" s="194">
        <v>125</v>
      </c>
      <c r="E313" s="194" t="s">
        <v>15</v>
      </c>
      <c r="F313" s="195">
        <v>115.34231941863372</v>
      </c>
      <c r="G313" s="196">
        <f t="shared" si="11"/>
        <v>115.34231941863372</v>
      </c>
    </row>
    <row r="314" spans="2:7" ht="14.25" customHeight="1">
      <c r="B314" s="197"/>
      <c r="C314" s="193" t="s">
        <v>707</v>
      </c>
      <c r="D314" s="194">
        <v>140</v>
      </c>
      <c r="E314" s="194" t="s">
        <v>15</v>
      </c>
      <c r="F314" s="195">
        <v>144.02022229383917</v>
      </c>
      <c r="G314" s="196">
        <f t="shared" si="11"/>
        <v>144.02022229383917</v>
      </c>
    </row>
    <row r="315" spans="2:7" ht="14.25" customHeight="1">
      <c r="B315" s="197"/>
      <c r="C315" s="193" t="s">
        <v>708</v>
      </c>
      <c r="D315" s="194">
        <v>160</v>
      </c>
      <c r="E315" s="194" t="s">
        <v>15</v>
      </c>
      <c r="F315" s="195">
        <v>176.92000674133695</v>
      </c>
      <c r="G315" s="196">
        <f t="shared" si="11"/>
        <v>176.92000674133695</v>
      </c>
    </row>
    <row r="316" spans="2:7" ht="14.25" customHeight="1">
      <c r="B316" s="197"/>
      <c r="C316" s="193" t="s">
        <v>709</v>
      </c>
      <c r="D316" s="194">
        <v>180</v>
      </c>
      <c r="E316" s="194" t="s">
        <v>15</v>
      </c>
      <c r="F316" s="195">
        <v>244.39288235705817</v>
      </c>
      <c r="G316" s="196">
        <f t="shared" si="11"/>
        <v>244.3928823570582</v>
      </c>
    </row>
    <row r="317" spans="2:7" ht="14.25" customHeight="1">
      <c r="B317" s="197"/>
      <c r="C317" s="193" t="s">
        <v>710</v>
      </c>
      <c r="D317" s="194">
        <v>200</v>
      </c>
      <c r="E317" s="194" t="s">
        <v>15</v>
      </c>
      <c r="F317" s="195">
        <v>266.85380718525994</v>
      </c>
      <c r="G317" s="196">
        <f t="shared" si="11"/>
        <v>266.85380718525994</v>
      </c>
    </row>
    <row r="318" spans="2:7" ht="14.25" customHeight="1">
      <c r="B318" s="197"/>
      <c r="C318" s="193" t="s">
        <v>711</v>
      </c>
      <c r="D318" s="194">
        <v>225</v>
      </c>
      <c r="E318" s="194" t="s">
        <v>15</v>
      </c>
      <c r="F318" s="195">
        <v>364.66502080675275</v>
      </c>
      <c r="G318" s="196">
        <f t="shared" si="11"/>
        <v>364.66502080675275</v>
      </c>
    </row>
    <row r="319" spans="2:7" ht="14.25" customHeight="1" thickBot="1">
      <c r="B319" s="223"/>
      <c r="C319" s="224"/>
      <c r="D319" s="225"/>
      <c r="E319" s="225"/>
      <c r="F319" s="226"/>
      <c r="G319" s="227"/>
    </row>
    <row r="320" spans="2:7" ht="14.25" customHeight="1" thickBot="1">
      <c r="B320" s="228"/>
      <c r="C320" s="229"/>
      <c r="D320" s="230"/>
      <c r="E320" s="230"/>
      <c r="F320" s="231"/>
      <c r="G320" s="232"/>
    </row>
    <row r="321" spans="2:7" ht="14.25" customHeight="1">
      <c r="B321" s="186"/>
      <c r="C321" s="983" t="s">
        <v>1473</v>
      </c>
      <c r="D321" s="983"/>
      <c r="E321" s="983"/>
      <c r="F321" s="983"/>
      <c r="G321" s="984"/>
    </row>
    <row r="322" spans="2:7" ht="14.25" customHeight="1">
      <c r="B322" s="239"/>
      <c r="C322" s="979"/>
      <c r="D322" s="979"/>
      <c r="E322" s="979"/>
      <c r="F322" s="979"/>
      <c r="G322" s="980"/>
    </row>
    <row r="323" spans="2:7" ht="14.25" customHeight="1">
      <c r="B323" s="239"/>
      <c r="C323" s="193">
        <v>17216020</v>
      </c>
      <c r="D323" s="194">
        <v>20</v>
      </c>
      <c r="E323" s="194" t="s">
        <v>15</v>
      </c>
      <c r="F323" s="260">
        <v>8.3326609979454531</v>
      </c>
      <c r="G323" s="261">
        <f>F323*(100-$G$5)/100</f>
        <v>8.3326609979454531</v>
      </c>
    </row>
    <row r="324" spans="2:7" ht="14.25" customHeight="1">
      <c r="B324" s="4" t="s">
        <v>1437</v>
      </c>
      <c r="C324" s="193">
        <v>17216025</v>
      </c>
      <c r="D324" s="194">
        <v>25</v>
      </c>
      <c r="E324" s="194" t="s">
        <v>15</v>
      </c>
      <c r="F324" s="260">
        <v>8.3326609979454531</v>
      </c>
      <c r="G324" s="261">
        <f t="shared" ref="G324:G342" si="12">F324*(100-$G$5)/100</f>
        <v>8.3326609979454531</v>
      </c>
    </row>
    <row r="325" spans="2:7" ht="14.25" customHeight="1">
      <c r="B325" s="239"/>
      <c r="C325" s="193">
        <v>17216032</v>
      </c>
      <c r="D325" s="194">
        <v>32</v>
      </c>
      <c r="E325" s="194" t="s">
        <v>15</v>
      </c>
      <c r="F325" s="260">
        <v>8.6171908856801753</v>
      </c>
      <c r="G325" s="261">
        <f t="shared" si="12"/>
        <v>8.6171908856801753</v>
      </c>
    </row>
    <row r="326" spans="2:7" ht="14.25" customHeight="1">
      <c r="B326" s="239"/>
      <c r="C326" s="193">
        <v>17216040</v>
      </c>
      <c r="D326" s="194">
        <v>40</v>
      </c>
      <c r="E326" s="194" t="s">
        <v>15</v>
      </c>
      <c r="F326" s="260">
        <v>10.60890009982324</v>
      </c>
      <c r="G326" s="261">
        <f t="shared" si="12"/>
        <v>10.60890009982324</v>
      </c>
    </row>
    <row r="327" spans="2:7" ht="14.25" customHeight="1">
      <c r="B327" s="239"/>
      <c r="C327" s="193">
        <v>17216050</v>
      </c>
      <c r="D327" s="194">
        <v>50</v>
      </c>
      <c r="E327" s="194" t="s">
        <v>15</v>
      </c>
      <c r="F327" s="260">
        <v>12.952884413066426</v>
      </c>
      <c r="G327" s="261">
        <f t="shared" si="12"/>
        <v>12.952884413066426</v>
      </c>
    </row>
    <row r="328" spans="2:7" ht="14.25" customHeight="1">
      <c r="B328" s="239"/>
      <c r="C328" s="193">
        <v>17216063</v>
      </c>
      <c r="D328" s="194">
        <v>63</v>
      </c>
      <c r="E328" s="194">
        <v>8</v>
      </c>
      <c r="F328" s="260">
        <v>17.369872194091172</v>
      </c>
      <c r="G328" s="261">
        <f t="shared" si="12"/>
        <v>17.369872194091172</v>
      </c>
    </row>
    <row r="329" spans="2:7" ht="14.25" customHeight="1">
      <c r="B329" s="239"/>
      <c r="C329" s="193">
        <v>17216075</v>
      </c>
      <c r="D329" s="194">
        <v>75</v>
      </c>
      <c r="E329" s="194">
        <v>12</v>
      </c>
      <c r="F329" s="260">
        <v>24.483119387459247</v>
      </c>
      <c r="G329" s="261">
        <f t="shared" si="12"/>
        <v>24.483119387459247</v>
      </c>
    </row>
    <row r="330" spans="2:7" ht="14.25" customHeight="1">
      <c r="B330" s="239"/>
      <c r="C330" s="193">
        <v>17216090</v>
      </c>
      <c r="D330" s="194">
        <v>90</v>
      </c>
      <c r="E330" s="194">
        <v>10</v>
      </c>
      <c r="F330" s="260">
        <v>39.644497691038048</v>
      </c>
      <c r="G330" s="261">
        <f t="shared" si="12"/>
        <v>39.644497691038048</v>
      </c>
    </row>
    <row r="331" spans="2:7" ht="14.25" customHeight="1">
      <c r="B331" s="239"/>
      <c r="C331" s="193">
        <v>17216110</v>
      </c>
      <c r="D331" s="194">
        <v>110</v>
      </c>
      <c r="E331" s="194">
        <v>10</v>
      </c>
      <c r="F331" s="260">
        <v>58.287979858798927</v>
      </c>
      <c r="G331" s="261">
        <f t="shared" si="12"/>
        <v>58.287979858798927</v>
      </c>
    </row>
    <row r="332" spans="2:7" ht="14.25" customHeight="1">
      <c r="B332" s="239"/>
      <c r="C332" s="193">
        <v>17216125</v>
      </c>
      <c r="D332" s="194">
        <v>125</v>
      </c>
      <c r="E332" s="194">
        <v>8</v>
      </c>
      <c r="F332" s="260">
        <v>84.559572826305001</v>
      </c>
      <c r="G332" s="261">
        <f t="shared" si="12"/>
        <v>84.559572826304986</v>
      </c>
    </row>
    <row r="333" spans="2:7" ht="14.25" customHeight="1">
      <c r="B333" s="239"/>
      <c r="C333" s="193">
        <v>17216140</v>
      </c>
      <c r="D333" s="194">
        <v>140</v>
      </c>
      <c r="E333" s="194">
        <v>5</v>
      </c>
      <c r="F333" s="260">
        <v>134.51489168715847</v>
      </c>
      <c r="G333" s="261">
        <f t="shared" si="12"/>
        <v>134.51489168715847</v>
      </c>
    </row>
    <row r="334" spans="2:7" ht="14.25" customHeight="1">
      <c r="B334" s="239"/>
      <c r="C334" s="193">
        <v>17216160</v>
      </c>
      <c r="D334" s="194">
        <v>160</v>
      </c>
      <c r="E334" s="194">
        <v>3</v>
      </c>
      <c r="F334" s="260">
        <v>160.78648465466452</v>
      </c>
      <c r="G334" s="261">
        <f t="shared" si="12"/>
        <v>160.78648465466452</v>
      </c>
    </row>
    <row r="335" spans="2:7" ht="14.25" customHeight="1">
      <c r="B335" s="239"/>
      <c r="C335" s="193">
        <v>17216180</v>
      </c>
      <c r="D335" s="194">
        <v>180</v>
      </c>
      <c r="E335" s="194">
        <v>2</v>
      </c>
      <c r="F335" s="260">
        <v>204.76667587308881</v>
      </c>
      <c r="G335" s="261">
        <f t="shared" si="12"/>
        <v>204.76667587308881</v>
      </c>
    </row>
    <row r="336" spans="2:7" ht="14.25" customHeight="1">
      <c r="B336" s="239"/>
      <c r="C336" s="193">
        <v>17216200</v>
      </c>
      <c r="D336" s="194">
        <v>200</v>
      </c>
      <c r="E336" s="194" t="s">
        <v>15</v>
      </c>
      <c r="F336" s="260">
        <v>294.86780698908439</v>
      </c>
      <c r="G336" s="261">
        <f t="shared" si="12"/>
        <v>294.86780698908439</v>
      </c>
    </row>
    <row r="337" spans="2:7" ht="14.25" customHeight="1">
      <c r="B337" s="239"/>
      <c r="C337" s="193">
        <v>17216225</v>
      </c>
      <c r="D337" s="194">
        <v>225</v>
      </c>
      <c r="E337" s="194" t="s">
        <v>15</v>
      </c>
      <c r="F337" s="260">
        <v>349.38915309596638</v>
      </c>
      <c r="G337" s="261">
        <f t="shared" si="12"/>
        <v>349.38915309596638</v>
      </c>
    </row>
    <row r="338" spans="2:7" ht="14.25" customHeight="1">
      <c r="B338" s="239"/>
      <c r="C338" s="193">
        <v>17216250</v>
      </c>
      <c r="D338" s="194">
        <v>250</v>
      </c>
      <c r="E338" s="194" t="s">
        <v>15</v>
      </c>
      <c r="F338" s="260">
        <v>484.05308424812887</v>
      </c>
      <c r="G338" s="261">
        <f t="shared" si="12"/>
        <v>484.05308424812887</v>
      </c>
    </row>
    <row r="339" spans="2:7" ht="14.25" customHeight="1">
      <c r="B339" s="239"/>
      <c r="C339" s="193">
        <v>17216280</v>
      </c>
      <c r="D339" s="194">
        <v>280</v>
      </c>
      <c r="E339" s="194" t="s">
        <v>15</v>
      </c>
      <c r="F339" s="260">
        <v>918.36169107692319</v>
      </c>
      <c r="G339" s="261">
        <f t="shared" si="12"/>
        <v>918.36169107692319</v>
      </c>
    </row>
    <row r="340" spans="2:7" ht="14.25" customHeight="1">
      <c r="B340" s="239"/>
      <c r="C340" s="193">
        <v>17216315</v>
      </c>
      <c r="D340" s="194">
        <v>315</v>
      </c>
      <c r="E340" s="194" t="s">
        <v>15</v>
      </c>
      <c r="F340" s="260">
        <v>970.16562292176604</v>
      </c>
      <c r="G340" s="261">
        <f t="shared" si="12"/>
        <v>970.16562292176604</v>
      </c>
    </row>
    <row r="341" spans="2:7" ht="14.25" customHeight="1">
      <c r="B341" s="239"/>
      <c r="C341" s="193">
        <v>17216355</v>
      </c>
      <c r="D341" s="194">
        <v>355</v>
      </c>
      <c r="E341" s="194" t="s">
        <v>15</v>
      </c>
      <c r="F341" s="260">
        <v>1553.1402648056671</v>
      </c>
      <c r="G341" s="261">
        <f t="shared" si="12"/>
        <v>1553.1402648056671</v>
      </c>
    </row>
    <row r="342" spans="2:7" ht="14.25" customHeight="1">
      <c r="B342" s="239"/>
      <c r="C342" s="193">
        <v>17216400</v>
      </c>
      <c r="D342" s="194">
        <v>400</v>
      </c>
      <c r="E342" s="194" t="s">
        <v>15</v>
      </c>
      <c r="F342" s="260">
        <v>2585.8762295384618</v>
      </c>
      <c r="G342" s="261">
        <f t="shared" si="12"/>
        <v>2585.8762295384618</v>
      </c>
    </row>
    <row r="343" spans="2:7" ht="14.25" customHeight="1">
      <c r="B343" s="239"/>
      <c r="C343" s="977" t="s">
        <v>1429</v>
      </c>
      <c r="D343" s="977"/>
      <c r="E343" s="977"/>
      <c r="F343" s="977"/>
      <c r="G343" s="978"/>
    </row>
    <row r="344" spans="2:7" ht="14.25" customHeight="1">
      <c r="B344" s="239"/>
      <c r="C344" s="979"/>
      <c r="D344" s="979"/>
      <c r="E344" s="979"/>
      <c r="F344" s="979"/>
      <c r="G344" s="980"/>
    </row>
    <row r="345" spans="2:7" ht="14.25" customHeight="1">
      <c r="B345" s="239"/>
      <c r="C345" s="193">
        <v>17210090</v>
      </c>
      <c r="D345" s="194">
        <v>90</v>
      </c>
      <c r="E345" s="194">
        <v>10</v>
      </c>
      <c r="F345" s="260">
        <v>39.644497691038048</v>
      </c>
      <c r="G345" s="261">
        <f t="shared" ref="G345:G357" si="13">F345*(100-$G$5)/100</f>
        <v>39.644497691038048</v>
      </c>
    </row>
    <row r="346" spans="2:7" ht="14.25" customHeight="1">
      <c r="B346" s="239"/>
      <c r="C346" s="193">
        <v>17210110</v>
      </c>
      <c r="D346" s="194">
        <v>110</v>
      </c>
      <c r="E346" s="194">
        <v>10</v>
      </c>
      <c r="F346" s="260">
        <v>58.287979858798927</v>
      </c>
      <c r="G346" s="261">
        <f t="shared" si="13"/>
        <v>58.287979858798927</v>
      </c>
    </row>
    <row r="347" spans="2:7" ht="14.25" customHeight="1">
      <c r="B347" s="239"/>
      <c r="C347" s="193">
        <v>17210125</v>
      </c>
      <c r="D347" s="194">
        <v>125</v>
      </c>
      <c r="E347" s="194">
        <v>8</v>
      </c>
      <c r="F347" s="260">
        <v>84.559572826305001</v>
      </c>
      <c r="G347" s="261">
        <f t="shared" si="13"/>
        <v>84.559572826304986</v>
      </c>
    </row>
    <row r="348" spans="2:7" ht="14.25" customHeight="1">
      <c r="B348" s="239"/>
      <c r="C348" s="193">
        <v>17210140</v>
      </c>
      <c r="D348" s="194">
        <v>140</v>
      </c>
      <c r="E348" s="194">
        <v>5</v>
      </c>
      <c r="F348" s="260">
        <v>134.51489168715847</v>
      </c>
      <c r="G348" s="261">
        <f t="shared" si="13"/>
        <v>134.51489168715847</v>
      </c>
    </row>
    <row r="349" spans="2:7" ht="14.25" customHeight="1">
      <c r="B349" s="239"/>
      <c r="C349" s="193">
        <v>17210160</v>
      </c>
      <c r="D349" s="194">
        <v>160</v>
      </c>
      <c r="E349" s="194">
        <v>3</v>
      </c>
      <c r="F349" s="260">
        <v>160.78648465466452</v>
      </c>
      <c r="G349" s="261">
        <f t="shared" si="13"/>
        <v>160.78648465466452</v>
      </c>
    </row>
    <row r="350" spans="2:7" ht="14.25" customHeight="1">
      <c r="B350" s="239"/>
      <c r="C350" s="193">
        <v>17210180</v>
      </c>
      <c r="D350" s="194">
        <v>180</v>
      </c>
      <c r="E350" s="194">
        <v>2</v>
      </c>
      <c r="F350" s="260">
        <v>204.76667587308881</v>
      </c>
      <c r="G350" s="261">
        <f t="shared" si="13"/>
        <v>204.76667587308881</v>
      </c>
    </row>
    <row r="351" spans="2:7" ht="14.25" customHeight="1">
      <c r="B351" s="239"/>
      <c r="C351" s="193">
        <v>17210200</v>
      </c>
      <c r="D351" s="194">
        <v>200</v>
      </c>
      <c r="E351" s="194" t="s">
        <v>15</v>
      </c>
      <c r="F351" s="260">
        <v>294.86780698908439</v>
      </c>
      <c r="G351" s="261">
        <f t="shared" si="13"/>
        <v>294.86780698908439</v>
      </c>
    </row>
    <row r="352" spans="2:7" ht="14.25" customHeight="1">
      <c r="B352" s="239"/>
      <c r="C352" s="193">
        <v>17210225</v>
      </c>
      <c r="D352" s="194">
        <v>225</v>
      </c>
      <c r="E352" s="194" t="s">
        <v>15</v>
      </c>
      <c r="F352" s="260">
        <v>349.38915309596638</v>
      </c>
      <c r="G352" s="261">
        <f t="shared" si="13"/>
        <v>349.38915309596638</v>
      </c>
    </row>
    <row r="353" spans="2:7" ht="14.25" customHeight="1">
      <c r="B353" s="239"/>
      <c r="C353" s="193">
        <v>17210250</v>
      </c>
      <c r="D353" s="194">
        <v>250</v>
      </c>
      <c r="E353" s="194" t="s">
        <v>15</v>
      </c>
      <c r="F353" s="260">
        <v>484.05308424812887</v>
      </c>
      <c r="G353" s="261">
        <f t="shared" si="13"/>
        <v>484.05308424812887</v>
      </c>
    </row>
    <row r="354" spans="2:7" ht="14.25" customHeight="1">
      <c r="B354" s="239"/>
      <c r="C354" s="193">
        <v>17210280</v>
      </c>
      <c r="D354" s="194">
        <v>280</v>
      </c>
      <c r="E354" s="194" t="s">
        <v>15</v>
      </c>
      <c r="F354" s="260">
        <v>918.36169107692319</v>
      </c>
      <c r="G354" s="261">
        <f t="shared" si="13"/>
        <v>918.36169107692319</v>
      </c>
    </row>
    <row r="355" spans="2:7" ht="14.25" customHeight="1">
      <c r="B355" s="239"/>
      <c r="C355" s="193">
        <v>17210315</v>
      </c>
      <c r="D355" s="194">
        <v>315</v>
      </c>
      <c r="E355" s="194" t="s">
        <v>15</v>
      </c>
      <c r="F355" s="260">
        <v>970.16562292176604</v>
      </c>
      <c r="G355" s="261">
        <f t="shared" si="13"/>
        <v>970.16562292176604</v>
      </c>
    </row>
    <row r="356" spans="2:7" ht="14.25" customHeight="1">
      <c r="B356" s="239"/>
      <c r="C356" s="193">
        <v>17210355</v>
      </c>
      <c r="D356" s="194">
        <v>355</v>
      </c>
      <c r="E356" s="194" t="s">
        <v>15</v>
      </c>
      <c r="F356" s="260">
        <v>1553.1402648056671</v>
      </c>
      <c r="G356" s="261">
        <f t="shared" si="13"/>
        <v>1553.1402648056671</v>
      </c>
    </row>
    <row r="357" spans="2:7" ht="14.25" customHeight="1">
      <c r="B357" s="199"/>
      <c r="C357" s="193">
        <v>17210400</v>
      </c>
      <c r="D357" s="194">
        <v>400</v>
      </c>
      <c r="E357" s="194" t="s">
        <v>15</v>
      </c>
      <c r="F357" s="260">
        <v>1943.1634680615382</v>
      </c>
      <c r="G357" s="261">
        <f t="shared" si="13"/>
        <v>1943.1634680615382</v>
      </c>
    </row>
    <row r="358" spans="2:7" ht="14.25" customHeight="1" thickBot="1">
      <c r="B358" s="204"/>
      <c r="C358" s="224"/>
      <c r="D358" s="225"/>
      <c r="E358" s="225"/>
      <c r="F358" s="226"/>
      <c r="G358" s="227"/>
    </row>
    <row r="359" spans="2:7" ht="14.25" customHeight="1" thickBot="1">
      <c r="C359" s="229"/>
      <c r="D359" s="230"/>
      <c r="E359" s="230"/>
      <c r="F359" s="231"/>
      <c r="G359" s="232"/>
    </row>
    <row r="360" spans="2:7" ht="14.25" customHeight="1">
      <c r="B360" s="240"/>
      <c r="C360" s="983" t="s">
        <v>1473</v>
      </c>
      <c r="D360" s="983"/>
      <c r="E360" s="983"/>
      <c r="F360" s="983"/>
      <c r="G360" s="984"/>
    </row>
    <row r="361" spans="2:7" ht="14.25" customHeight="1">
      <c r="B361" s="187"/>
      <c r="C361" s="979"/>
      <c r="D361" s="979"/>
      <c r="E361" s="979"/>
      <c r="F361" s="979"/>
      <c r="G361" s="980"/>
    </row>
    <row r="362" spans="2:7" ht="14.25" customHeight="1">
      <c r="B362" s="199"/>
      <c r="C362" s="193">
        <v>17016040</v>
      </c>
      <c r="D362" s="194">
        <v>40</v>
      </c>
      <c r="E362" s="194" t="s">
        <v>15</v>
      </c>
      <c r="F362" s="260">
        <v>87.974556492307684</v>
      </c>
      <c r="G362" s="261">
        <f>F362*(100-$G$5)/100</f>
        <v>87.974556492307698</v>
      </c>
    </row>
    <row r="363" spans="2:7" ht="14.25" customHeight="1">
      <c r="B363" s="4" t="s">
        <v>1479</v>
      </c>
      <c r="C363" s="193">
        <v>17016050</v>
      </c>
      <c r="D363" s="194">
        <v>50</v>
      </c>
      <c r="E363" s="194" t="s">
        <v>15</v>
      </c>
      <c r="F363" s="260">
        <v>125.67793784615384</v>
      </c>
      <c r="G363" s="261">
        <f t="shared" ref="G363:G372" si="14">F363*(100-$G$5)/100</f>
        <v>125.67793784615384</v>
      </c>
    </row>
    <row r="364" spans="2:7" ht="14.25" customHeight="1">
      <c r="B364" s="199"/>
      <c r="C364" s="193">
        <v>17016063</v>
      </c>
      <c r="D364" s="194">
        <v>63</v>
      </c>
      <c r="E364" s="194">
        <v>8</v>
      </c>
      <c r="F364" s="260">
        <v>173.0704563076923</v>
      </c>
      <c r="G364" s="261">
        <f t="shared" si="14"/>
        <v>173.0704563076923</v>
      </c>
    </row>
    <row r="365" spans="2:7" ht="14.25" customHeight="1">
      <c r="B365" s="199"/>
      <c r="C365" s="193">
        <v>17016075</v>
      </c>
      <c r="D365" s="194">
        <v>75</v>
      </c>
      <c r="E365" s="194">
        <v>12</v>
      </c>
      <c r="F365" s="260">
        <v>237.59449255384618</v>
      </c>
      <c r="G365" s="261">
        <f t="shared" si="14"/>
        <v>237.59449255384618</v>
      </c>
    </row>
    <row r="366" spans="2:7" ht="14.25" customHeight="1">
      <c r="B366" s="199"/>
      <c r="C366" s="193">
        <v>17016090</v>
      </c>
      <c r="D366" s="194">
        <v>90</v>
      </c>
      <c r="E366" s="194">
        <v>10</v>
      </c>
      <c r="F366" s="260">
        <v>367.41488756923076</v>
      </c>
      <c r="G366" s="261">
        <f t="shared" si="14"/>
        <v>367.41488756923076</v>
      </c>
    </row>
    <row r="367" spans="2:7" ht="14.25" customHeight="1">
      <c r="B367" s="199"/>
      <c r="C367" s="193">
        <v>17016110</v>
      </c>
      <c r="D367" s="194">
        <v>110</v>
      </c>
      <c r="E367" s="194">
        <v>10</v>
      </c>
      <c r="F367" s="260">
        <v>524.96868227692312</v>
      </c>
      <c r="G367" s="261">
        <f t="shared" si="14"/>
        <v>524.96868227692312</v>
      </c>
    </row>
    <row r="368" spans="2:7" ht="14.25" customHeight="1">
      <c r="B368" s="199"/>
      <c r="C368" s="193">
        <v>17016125</v>
      </c>
      <c r="D368" s="194">
        <v>125</v>
      </c>
      <c r="E368" s="194">
        <v>8</v>
      </c>
      <c r="F368" s="260">
        <v>752.38255975384618</v>
      </c>
      <c r="G368" s="261">
        <f t="shared" si="14"/>
        <v>752.38255975384618</v>
      </c>
    </row>
    <row r="369" spans="2:7" ht="14.25" customHeight="1">
      <c r="B369" s="199"/>
      <c r="C369" s="193">
        <v>17016160</v>
      </c>
      <c r="D369" s="194">
        <v>160</v>
      </c>
      <c r="E369" s="194">
        <v>3</v>
      </c>
      <c r="F369" s="260">
        <v>1308.8058320615387</v>
      </c>
      <c r="G369" s="261">
        <f t="shared" si="14"/>
        <v>1308.8058320615387</v>
      </c>
    </row>
    <row r="370" spans="2:7" ht="14.25" customHeight="1">
      <c r="B370" s="199"/>
      <c r="C370" s="193">
        <v>17016180</v>
      </c>
      <c r="D370" s="194">
        <v>180</v>
      </c>
      <c r="E370" s="194">
        <v>2</v>
      </c>
      <c r="F370" s="260">
        <v>1550.8236263384613</v>
      </c>
      <c r="G370" s="261">
        <f t="shared" si="14"/>
        <v>1550.8236263384613</v>
      </c>
    </row>
    <row r="371" spans="2:7" ht="14.25" customHeight="1">
      <c r="B371" s="199"/>
      <c r="C371" s="193">
        <v>17016200</v>
      </c>
      <c r="D371" s="194">
        <v>200</v>
      </c>
      <c r="E371" s="194" t="s">
        <v>15</v>
      </c>
      <c r="F371" s="260">
        <v>1825.2087554461536</v>
      </c>
      <c r="G371" s="261">
        <f t="shared" si="14"/>
        <v>1825.2087554461534</v>
      </c>
    </row>
    <row r="372" spans="2:7" ht="14.25" customHeight="1">
      <c r="B372" s="199"/>
      <c r="C372" s="193">
        <v>17016225</v>
      </c>
      <c r="D372" s="194">
        <v>225</v>
      </c>
      <c r="E372" s="194" t="s">
        <v>15</v>
      </c>
      <c r="F372" s="260">
        <v>2571.272312738462</v>
      </c>
      <c r="G372" s="261">
        <f t="shared" si="14"/>
        <v>2571.272312738462</v>
      </c>
    </row>
    <row r="373" spans="2:7" ht="14.25" customHeight="1">
      <c r="B373" s="199"/>
      <c r="C373" s="977" t="s">
        <v>1429</v>
      </c>
      <c r="D373" s="977"/>
      <c r="E373" s="977"/>
      <c r="F373" s="977"/>
      <c r="G373" s="978"/>
    </row>
    <row r="374" spans="2:7" ht="14.25" customHeight="1">
      <c r="B374" s="187"/>
      <c r="C374" s="979"/>
      <c r="D374" s="979"/>
      <c r="E374" s="979"/>
      <c r="F374" s="979"/>
      <c r="G374" s="980"/>
    </row>
    <row r="375" spans="2:7" ht="14.25" customHeight="1">
      <c r="B375" s="199"/>
      <c r="C375" s="193">
        <v>17010040</v>
      </c>
      <c r="D375" s="194">
        <v>40</v>
      </c>
      <c r="E375" s="194" t="s">
        <v>15</v>
      </c>
      <c r="F375" s="260">
        <v>78.496052800000001</v>
      </c>
      <c r="G375" s="261">
        <f>F375*(100-$G$5)/100</f>
        <v>78.496052800000001</v>
      </c>
    </row>
    <row r="376" spans="2:7" ht="14.25" customHeight="1">
      <c r="B376" s="199"/>
      <c r="C376" s="193">
        <v>17010050</v>
      </c>
      <c r="D376" s="194">
        <v>50</v>
      </c>
      <c r="E376" s="194" t="s">
        <v>15</v>
      </c>
      <c r="F376" s="260">
        <v>113.03993292307692</v>
      </c>
      <c r="G376" s="261">
        <f t="shared" ref="G376:G385" si="15">F376*(100-$G$5)/100</f>
        <v>113.03993292307692</v>
      </c>
    </row>
    <row r="377" spans="2:7" ht="14.25" customHeight="1">
      <c r="B377" s="199"/>
      <c r="C377" s="193">
        <v>17010063</v>
      </c>
      <c r="D377" s="194">
        <v>63</v>
      </c>
      <c r="E377" s="194">
        <v>8</v>
      </c>
      <c r="F377" s="260">
        <v>154.11344892307693</v>
      </c>
      <c r="G377" s="261">
        <f t="shared" si="15"/>
        <v>154.11344892307693</v>
      </c>
    </row>
    <row r="378" spans="2:7" ht="14.25" customHeight="1">
      <c r="B378" s="199"/>
      <c r="C378" s="193">
        <v>17010075</v>
      </c>
      <c r="D378" s="194">
        <v>75</v>
      </c>
      <c r="E378" s="194">
        <v>12</v>
      </c>
      <c r="F378" s="260">
        <v>212.59932726153846</v>
      </c>
      <c r="G378" s="261">
        <f t="shared" si="15"/>
        <v>212.59932726153846</v>
      </c>
    </row>
    <row r="379" spans="2:7" ht="14.25" customHeight="1">
      <c r="B379" s="199"/>
      <c r="C379" s="193">
        <v>17010090</v>
      </c>
      <c r="D379" s="194">
        <v>90</v>
      </c>
      <c r="E379" s="194">
        <v>10</v>
      </c>
      <c r="F379" s="260">
        <v>327.11369409230764</v>
      </c>
      <c r="G379" s="261">
        <f t="shared" si="15"/>
        <v>327.11369409230764</v>
      </c>
    </row>
    <row r="380" spans="2:7" ht="14.25" customHeight="1">
      <c r="B380" s="199"/>
      <c r="C380" s="193">
        <v>17010110</v>
      </c>
      <c r="D380" s="194">
        <v>110</v>
      </c>
      <c r="E380" s="194">
        <v>10</v>
      </c>
      <c r="F380" s="260">
        <v>465.49984799999993</v>
      </c>
      <c r="G380" s="261">
        <f t="shared" si="15"/>
        <v>465.49984799999993</v>
      </c>
    </row>
    <row r="381" spans="2:7" ht="14.25" customHeight="1">
      <c r="B381" s="199"/>
      <c r="C381" s="193">
        <v>17010125</v>
      </c>
      <c r="D381" s="194">
        <v>125</v>
      </c>
      <c r="E381" s="194">
        <v>8</v>
      </c>
      <c r="F381" s="260">
        <v>720.99818086153846</v>
      </c>
      <c r="G381" s="261">
        <f t="shared" si="15"/>
        <v>720.99818086153846</v>
      </c>
    </row>
    <row r="382" spans="2:7" ht="14.25" customHeight="1">
      <c r="B382" s="199"/>
      <c r="C382" s="193">
        <v>17010160</v>
      </c>
      <c r="D382" s="194">
        <v>160</v>
      </c>
      <c r="E382" s="194">
        <v>3</v>
      </c>
      <c r="F382" s="260">
        <v>965.96484295384619</v>
      </c>
      <c r="G382" s="261">
        <f t="shared" si="15"/>
        <v>965.96484295384619</v>
      </c>
    </row>
    <row r="383" spans="2:7" ht="14.25" customHeight="1">
      <c r="B383" s="199"/>
      <c r="C383" s="193">
        <v>17010180</v>
      </c>
      <c r="D383" s="194">
        <v>180</v>
      </c>
      <c r="E383" s="194">
        <v>2</v>
      </c>
      <c r="F383" s="260">
        <v>1217.6015631999999</v>
      </c>
      <c r="G383" s="261">
        <f t="shared" si="15"/>
        <v>1217.6015631999999</v>
      </c>
    </row>
    <row r="384" spans="2:7" ht="14.25" customHeight="1">
      <c r="B384" s="199"/>
      <c r="C384" s="193">
        <v>17010200</v>
      </c>
      <c r="D384" s="194">
        <v>200</v>
      </c>
      <c r="E384" s="194" t="s">
        <v>15</v>
      </c>
      <c r="F384" s="260">
        <v>1602.9202910769229</v>
      </c>
      <c r="G384" s="261">
        <f t="shared" si="15"/>
        <v>1602.9202910769229</v>
      </c>
    </row>
    <row r="385" spans="2:7" ht="14.25" customHeight="1">
      <c r="B385" s="199"/>
      <c r="C385" s="193">
        <v>17010225</v>
      </c>
      <c r="D385" s="194">
        <v>225</v>
      </c>
      <c r="E385" s="194" t="s">
        <v>15</v>
      </c>
      <c r="F385" s="260">
        <v>1838.4084494769227</v>
      </c>
      <c r="G385" s="261">
        <f t="shared" si="15"/>
        <v>1838.4084494769227</v>
      </c>
    </row>
    <row r="386" spans="2:7" ht="14.25" customHeight="1" thickBot="1">
      <c r="B386" s="204"/>
      <c r="C386" s="224"/>
      <c r="D386" s="225"/>
      <c r="E386" s="225"/>
      <c r="F386" s="226"/>
      <c r="G386" s="227"/>
    </row>
    <row r="387" spans="2:7" ht="14.25" customHeight="1" thickBot="1">
      <c r="C387" s="229"/>
      <c r="D387" s="230"/>
      <c r="E387" s="230"/>
      <c r="F387" s="231"/>
      <c r="G387" s="232"/>
    </row>
    <row r="388" spans="2:7" ht="14.25" customHeight="1">
      <c r="B388" s="186"/>
      <c r="C388" s="983" t="s">
        <v>1473</v>
      </c>
      <c r="D388" s="983"/>
      <c r="E388" s="983"/>
      <c r="F388" s="983"/>
      <c r="G388" s="984"/>
    </row>
    <row r="389" spans="2:7" ht="14.25" customHeight="1">
      <c r="B389" s="187"/>
      <c r="C389" s="979"/>
      <c r="D389" s="979"/>
      <c r="E389" s="979"/>
      <c r="F389" s="979"/>
      <c r="G389" s="980"/>
    </row>
    <row r="390" spans="2:7" ht="14.25" customHeight="1">
      <c r="B390" s="187"/>
      <c r="C390" s="193">
        <v>17616025</v>
      </c>
      <c r="D390" s="194">
        <v>25</v>
      </c>
      <c r="E390" s="194" t="s">
        <v>15</v>
      </c>
      <c r="F390" s="260">
        <v>6.6879245045105051</v>
      </c>
      <c r="G390" s="261">
        <f>F390*(100-$G$5)/100</f>
        <v>6.6879245045105051</v>
      </c>
    </row>
    <row r="391" spans="2:7" ht="14.25" customHeight="1">
      <c r="B391" s="192" t="s">
        <v>1480</v>
      </c>
      <c r="C391" s="193">
        <v>17616032</v>
      </c>
      <c r="D391" s="194">
        <v>32</v>
      </c>
      <c r="E391" s="194" t="s">
        <v>15</v>
      </c>
      <c r="F391" s="260">
        <v>7.0929302912378356</v>
      </c>
      <c r="G391" s="261">
        <f t="shared" ref="G391:G408" si="16">F391*(100-$G$5)/100</f>
        <v>7.0929302912378356</v>
      </c>
    </row>
    <row r="392" spans="2:7" ht="14.25" customHeight="1">
      <c r="B392" s="187"/>
      <c r="C392" s="193">
        <v>17616040</v>
      </c>
      <c r="D392" s="194">
        <v>40</v>
      </c>
      <c r="E392" s="194" t="s">
        <v>15</v>
      </c>
      <c r="F392" s="260">
        <v>8.3265992337033179</v>
      </c>
      <c r="G392" s="261">
        <f t="shared" si="16"/>
        <v>8.3265992337033179</v>
      </c>
    </row>
    <row r="393" spans="2:7" ht="14.25" customHeight="1">
      <c r="B393" s="197"/>
      <c r="C393" s="193">
        <v>17616050</v>
      </c>
      <c r="D393" s="194">
        <v>50</v>
      </c>
      <c r="E393" s="194">
        <v>75</v>
      </c>
      <c r="F393" s="260">
        <v>10.458208637531365</v>
      </c>
      <c r="G393" s="261">
        <f t="shared" si="16"/>
        <v>10.458208637531365</v>
      </c>
    </row>
    <row r="394" spans="2:7" ht="14.25" customHeight="1">
      <c r="B394" s="197"/>
      <c r="C394" s="193">
        <v>17616063</v>
      </c>
      <c r="D394" s="194">
        <v>63</v>
      </c>
      <c r="E394" s="194">
        <v>60</v>
      </c>
      <c r="F394" s="260">
        <v>13.535719714308113</v>
      </c>
      <c r="G394" s="261">
        <f t="shared" si="16"/>
        <v>13.535719714308113</v>
      </c>
    </row>
    <row r="395" spans="2:7" ht="14.25" customHeight="1">
      <c r="B395" s="197"/>
      <c r="C395" s="193">
        <v>17616075</v>
      </c>
      <c r="D395" s="194">
        <v>75</v>
      </c>
      <c r="E395" s="194">
        <v>30</v>
      </c>
      <c r="F395" s="260">
        <v>20.276934453914322</v>
      </c>
      <c r="G395" s="261">
        <f t="shared" si="16"/>
        <v>20.276934453914322</v>
      </c>
    </row>
    <row r="396" spans="2:7" ht="14.25" customHeight="1">
      <c r="B396" s="197"/>
      <c r="C396" s="193">
        <v>17616090</v>
      </c>
      <c r="D396" s="194">
        <v>90</v>
      </c>
      <c r="E396" s="194">
        <v>24</v>
      </c>
      <c r="F396" s="260">
        <v>31.534496617881203</v>
      </c>
      <c r="G396" s="261">
        <f t="shared" si="16"/>
        <v>31.534496617881203</v>
      </c>
    </row>
    <row r="397" spans="2:7" ht="14.25" customHeight="1">
      <c r="B397" s="197"/>
      <c r="C397" s="193">
        <v>17616110</v>
      </c>
      <c r="D397" s="194">
        <v>110</v>
      </c>
      <c r="E397" s="194">
        <v>12</v>
      </c>
      <c r="F397" s="260">
        <v>42.565575282691348</v>
      </c>
      <c r="G397" s="261">
        <f t="shared" si="16"/>
        <v>42.565575282691356</v>
      </c>
    </row>
    <row r="398" spans="2:7" ht="14.25" customHeight="1">
      <c r="B398" s="197"/>
      <c r="C398" s="193">
        <v>17616125</v>
      </c>
      <c r="D398" s="194">
        <v>125</v>
      </c>
      <c r="E398" s="194">
        <v>18</v>
      </c>
      <c r="F398" s="260">
        <v>46.469085003451468</v>
      </c>
      <c r="G398" s="261">
        <f t="shared" si="16"/>
        <v>46.469085003451461</v>
      </c>
    </row>
    <row r="399" spans="2:7" ht="14.25" customHeight="1">
      <c r="B399" s="197"/>
      <c r="C399" s="193">
        <v>17616140</v>
      </c>
      <c r="D399" s="194">
        <v>140</v>
      </c>
      <c r="E399" s="194">
        <v>15</v>
      </c>
      <c r="F399" s="260">
        <v>73.31404093291097</v>
      </c>
      <c r="G399" s="261">
        <f t="shared" si="16"/>
        <v>73.31404093291097</v>
      </c>
    </row>
    <row r="400" spans="2:7" ht="14.25" customHeight="1">
      <c r="B400" s="197"/>
      <c r="C400" s="193">
        <v>17616160</v>
      </c>
      <c r="D400" s="194">
        <v>160</v>
      </c>
      <c r="E400" s="194">
        <v>6</v>
      </c>
      <c r="F400" s="260">
        <v>76.231681304400624</v>
      </c>
      <c r="G400" s="261">
        <f t="shared" si="16"/>
        <v>76.231681304400624</v>
      </c>
    </row>
    <row r="401" spans="2:7" ht="14.25" customHeight="1">
      <c r="B401" s="197"/>
      <c r="C401" s="193">
        <v>17616180</v>
      </c>
      <c r="D401" s="194">
        <v>180</v>
      </c>
      <c r="E401" s="194">
        <v>10</v>
      </c>
      <c r="F401" s="260">
        <v>84.371764715268952</v>
      </c>
      <c r="G401" s="261">
        <f t="shared" si="16"/>
        <v>84.371764715268952</v>
      </c>
    </row>
    <row r="402" spans="2:7" ht="14.25" customHeight="1">
      <c r="B402" s="197"/>
      <c r="C402" s="193">
        <v>17616200</v>
      </c>
      <c r="D402" s="194">
        <v>200</v>
      </c>
      <c r="E402" s="194">
        <v>6</v>
      </c>
      <c r="F402" s="260">
        <v>107.88608095124715</v>
      </c>
      <c r="G402" s="261">
        <f t="shared" si="16"/>
        <v>107.88608095124715</v>
      </c>
    </row>
    <row r="403" spans="2:7" ht="14.25" customHeight="1">
      <c r="B403" s="197"/>
      <c r="C403" s="193">
        <v>17616225</v>
      </c>
      <c r="D403" s="194">
        <v>225</v>
      </c>
      <c r="E403" s="194">
        <v>4</v>
      </c>
      <c r="F403" s="260">
        <v>127.97649958232651</v>
      </c>
      <c r="G403" s="261">
        <f t="shared" si="16"/>
        <v>127.97649958232651</v>
      </c>
    </row>
    <row r="404" spans="2:7" ht="14.25" customHeight="1">
      <c r="B404" s="197"/>
      <c r="C404" s="193">
        <v>17616250</v>
      </c>
      <c r="D404" s="194">
        <v>250</v>
      </c>
      <c r="E404" s="194">
        <v>5</v>
      </c>
      <c r="F404" s="260">
        <v>154.66158480649892</v>
      </c>
      <c r="G404" s="261">
        <f t="shared" si="16"/>
        <v>154.66158480649892</v>
      </c>
    </row>
    <row r="405" spans="2:7" ht="14.25" customHeight="1">
      <c r="B405" s="197"/>
      <c r="C405" s="193">
        <v>17616280</v>
      </c>
      <c r="D405" s="194">
        <v>280</v>
      </c>
      <c r="E405" s="194" t="s">
        <v>15</v>
      </c>
      <c r="F405" s="260">
        <v>310.82470996923075</v>
      </c>
      <c r="G405" s="261">
        <f t="shared" si="16"/>
        <v>310.82470996923075</v>
      </c>
    </row>
    <row r="406" spans="2:7" ht="14.25" customHeight="1">
      <c r="B406" s="197"/>
      <c r="C406" s="193">
        <v>17616315</v>
      </c>
      <c r="D406" s="194">
        <v>315</v>
      </c>
      <c r="E406" s="194">
        <v>2</v>
      </c>
      <c r="F406" s="260">
        <v>333.93880231166401</v>
      </c>
      <c r="G406" s="261">
        <f t="shared" si="16"/>
        <v>333.93880231166406</v>
      </c>
    </row>
    <row r="407" spans="2:7" ht="14.25" customHeight="1">
      <c r="B407" s="197"/>
      <c r="C407" s="193">
        <v>17616355</v>
      </c>
      <c r="D407" s="194">
        <v>355</v>
      </c>
      <c r="E407" s="194" t="s">
        <v>15</v>
      </c>
      <c r="F407" s="260">
        <v>706.32405292307681</v>
      </c>
      <c r="G407" s="261">
        <f t="shared" si="16"/>
        <v>706.32405292307681</v>
      </c>
    </row>
    <row r="408" spans="2:7" ht="14.25" customHeight="1">
      <c r="B408" s="197"/>
      <c r="C408" s="193">
        <v>17616400</v>
      </c>
      <c r="D408" s="194">
        <v>400</v>
      </c>
      <c r="E408" s="194" t="s">
        <v>15</v>
      </c>
      <c r="F408" s="260">
        <v>1246.8796079384615</v>
      </c>
      <c r="G408" s="261">
        <f t="shared" si="16"/>
        <v>1246.8796079384615</v>
      </c>
    </row>
    <row r="409" spans="2:7" ht="14.25" customHeight="1">
      <c r="B409" s="197"/>
      <c r="C409" s="977" t="s">
        <v>1429</v>
      </c>
      <c r="D409" s="977"/>
      <c r="E409" s="977"/>
      <c r="F409" s="977"/>
      <c r="G409" s="978"/>
    </row>
    <row r="410" spans="2:7" ht="14.25" customHeight="1">
      <c r="B410" s="197"/>
      <c r="C410" s="979"/>
      <c r="D410" s="979"/>
      <c r="E410" s="979"/>
      <c r="F410" s="979"/>
      <c r="G410" s="980"/>
    </row>
    <row r="411" spans="2:7" ht="14.25" customHeight="1">
      <c r="B411" s="187"/>
      <c r="C411" s="233">
        <v>17610040</v>
      </c>
      <c r="D411" s="234">
        <v>40</v>
      </c>
      <c r="E411" s="234">
        <v>40</v>
      </c>
      <c r="F411" s="238" t="s">
        <v>1438</v>
      </c>
      <c r="G411" s="236" t="s">
        <v>1438</v>
      </c>
    </row>
    <row r="412" spans="2:7" ht="14.25" customHeight="1">
      <c r="B412" s="197"/>
      <c r="C412" s="233">
        <v>17610050</v>
      </c>
      <c r="D412" s="234">
        <v>50</v>
      </c>
      <c r="E412" s="234">
        <v>75</v>
      </c>
      <c r="F412" s="238" t="s">
        <v>1438</v>
      </c>
      <c r="G412" s="236" t="s">
        <v>1438</v>
      </c>
    </row>
    <row r="413" spans="2:7" ht="14.25" customHeight="1">
      <c r="B413" s="187"/>
      <c r="C413" s="193">
        <v>17610063</v>
      </c>
      <c r="D413" s="194">
        <v>63</v>
      </c>
      <c r="E413" s="194">
        <v>60</v>
      </c>
      <c r="F413" s="260">
        <v>19.93996332307692</v>
      </c>
      <c r="G413" s="261">
        <f t="shared" ref="G413:G427" si="17">F413*(100-$G$5)/100</f>
        <v>19.93996332307692</v>
      </c>
    </row>
    <row r="414" spans="2:7" ht="14.25" customHeight="1">
      <c r="B414" s="197"/>
      <c r="C414" s="193">
        <v>17610075</v>
      </c>
      <c r="D414" s="194">
        <v>75</v>
      </c>
      <c r="E414" s="194">
        <v>30</v>
      </c>
      <c r="F414" s="260">
        <v>35.175780369230772</v>
      </c>
      <c r="G414" s="261">
        <f t="shared" si="17"/>
        <v>35.175780369230772</v>
      </c>
    </row>
    <row r="415" spans="2:7" ht="14.25" customHeight="1">
      <c r="B415" s="197"/>
      <c r="C415" s="193">
        <v>17610090</v>
      </c>
      <c r="D415" s="194">
        <v>90</v>
      </c>
      <c r="E415" s="194">
        <v>24</v>
      </c>
      <c r="F415" s="260">
        <v>42.758583323076913</v>
      </c>
      <c r="G415" s="261">
        <f t="shared" si="17"/>
        <v>42.758583323076913</v>
      </c>
    </row>
    <row r="416" spans="2:7" ht="14.25" customHeight="1">
      <c r="B416" s="197"/>
      <c r="C416" s="193">
        <v>17610110</v>
      </c>
      <c r="D416" s="194">
        <v>110</v>
      </c>
      <c r="E416" s="194">
        <v>12</v>
      </c>
      <c r="F416" s="260">
        <v>54.343421169230766</v>
      </c>
      <c r="G416" s="261">
        <f t="shared" si="17"/>
        <v>54.343421169230766</v>
      </c>
    </row>
    <row r="417" spans="2:7" ht="14.25" customHeight="1">
      <c r="B417" s="197"/>
      <c r="C417" s="193">
        <v>17610125</v>
      </c>
      <c r="D417" s="194">
        <v>125</v>
      </c>
      <c r="E417" s="194">
        <v>18</v>
      </c>
      <c r="F417" s="260">
        <v>62.4177020923077</v>
      </c>
      <c r="G417" s="261">
        <f t="shared" si="17"/>
        <v>62.4177020923077</v>
      </c>
    </row>
    <row r="418" spans="2:7" ht="14.25" customHeight="1">
      <c r="B418" s="197"/>
      <c r="C418" s="193">
        <v>17610140</v>
      </c>
      <c r="D418" s="194">
        <v>140</v>
      </c>
      <c r="E418" s="194">
        <v>15</v>
      </c>
      <c r="F418" s="260">
        <v>78.215208246153836</v>
      </c>
      <c r="G418" s="261">
        <f t="shared" si="17"/>
        <v>78.215208246153836</v>
      </c>
    </row>
    <row r="419" spans="2:7" ht="14.25" customHeight="1">
      <c r="B419" s="197"/>
      <c r="C419" s="193">
        <v>17610160</v>
      </c>
      <c r="D419" s="194">
        <v>160</v>
      </c>
      <c r="E419" s="194">
        <v>6</v>
      </c>
      <c r="F419" s="260">
        <v>81.866187446153845</v>
      </c>
      <c r="G419" s="261">
        <f t="shared" si="17"/>
        <v>81.866187446153845</v>
      </c>
    </row>
    <row r="420" spans="2:7" ht="14.25" customHeight="1">
      <c r="B420" s="197"/>
      <c r="C420" s="193">
        <v>17610180</v>
      </c>
      <c r="D420" s="194">
        <v>180</v>
      </c>
      <c r="E420" s="194">
        <v>10</v>
      </c>
      <c r="F420" s="260">
        <v>106.58050818461538</v>
      </c>
      <c r="G420" s="261">
        <f t="shared" si="17"/>
        <v>106.5805081846154</v>
      </c>
    </row>
    <row r="421" spans="2:7" ht="14.25" customHeight="1">
      <c r="B421" s="197"/>
      <c r="C421" s="193">
        <v>17610200</v>
      </c>
      <c r="D421" s="194">
        <v>200</v>
      </c>
      <c r="E421" s="194">
        <v>6</v>
      </c>
      <c r="F421" s="260">
        <v>140.28185464615385</v>
      </c>
      <c r="G421" s="261">
        <f t="shared" si="17"/>
        <v>140.28185464615385</v>
      </c>
    </row>
    <row r="422" spans="2:7" ht="14.25" customHeight="1">
      <c r="B422" s="197"/>
      <c r="C422" s="193">
        <v>17610225</v>
      </c>
      <c r="D422" s="194">
        <v>225</v>
      </c>
      <c r="E422" s="194">
        <v>4</v>
      </c>
      <c r="F422" s="260">
        <v>167.66419864615384</v>
      </c>
      <c r="G422" s="261">
        <f t="shared" si="17"/>
        <v>167.66419864615381</v>
      </c>
    </row>
    <row r="423" spans="2:7" ht="14.25" customHeight="1">
      <c r="B423" s="197"/>
      <c r="C423" s="193">
        <v>17610250</v>
      </c>
      <c r="D423" s="194">
        <v>250</v>
      </c>
      <c r="E423" s="194">
        <v>5</v>
      </c>
      <c r="F423" s="260">
        <v>193.08063076923077</v>
      </c>
      <c r="G423" s="261">
        <f t="shared" si="17"/>
        <v>193.08063076923077</v>
      </c>
    </row>
    <row r="424" spans="2:7" ht="14.25" customHeight="1">
      <c r="B424" s="197"/>
      <c r="C424" s="193">
        <v>17610280</v>
      </c>
      <c r="D424" s="194">
        <v>280</v>
      </c>
      <c r="E424" s="194" t="s">
        <v>15</v>
      </c>
      <c r="F424" s="260">
        <v>310.82470996923075</v>
      </c>
      <c r="G424" s="261">
        <f t="shared" si="17"/>
        <v>310.82470996923075</v>
      </c>
    </row>
    <row r="425" spans="2:7" ht="14.25" customHeight="1">
      <c r="B425" s="197"/>
      <c r="C425" s="193">
        <v>17610315</v>
      </c>
      <c r="D425" s="194">
        <v>315</v>
      </c>
      <c r="E425" s="194">
        <v>2</v>
      </c>
      <c r="F425" s="260">
        <v>414.24571692307688</v>
      </c>
      <c r="G425" s="261">
        <f t="shared" si="17"/>
        <v>414.24571692307688</v>
      </c>
    </row>
    <row r="426" spans="2:7" ht="14.25" customHeight="1">
      <c r="B426" s="197"/>
      <c r="C426" s="193">
        <v>17610355</v>
      </c>
      <c r="D426" s="194">
        <v>355</v>
      </c>
      <c r="E426" s="194" t="s">
        <v>15</v>
      </c>
      <c r="F426" s="260">
        <v>706.32405292307681</v>
      </c>
      <c r="G426" s="261">
        <f t="shared" si="17"/>
        <v>706.32405292307681</v>
      </c>
    </row>
    <row r="427" spans="2:7" ht="14.25" customHeight="1">
      <c r="B427" s="197"/>
      <c r="C427" s="193">
        <v>17610400</v>
      </c>
      <c r="D427" s="194">
        <v>400</v>
      </c>
      <c r="E427" s="194" t="s">
        <v>15</v>
      </c>
      <c r="F427" s="260">
        <v>1246.8796079384615</v>
      </c>
      <c r="G427" s="261">
        <f t="shared" si="17"/>
        <v>1246.8796079384615</v>
      </c>
    </row>
    <row r="428" spans="2:7" ht="14.25" customHeight="1" thickBot="1">
      <c r="B428" s="223"/>
      <c r="C428" s="224"/>
      <c r="D428" s="225"/>
      <c r="E428" s="225"/>
      <c r="F428" s="226"/>
      <c r="G428" s="227"/>
    </row>
    <row r="429" spans="2:7" ht="14.25" customHeight="1" thickBot="1">
      <c r="C429" s="209"/>
      <c r="E429" s="181"/>
      <c r="F429" s="210"/>
      <c r="G429" s="211"/>
    </row>
    <row r="430" spans="2:7" ht="14.25" customHeight="1">
      <c r="B430" s="240"/>
      <c r="C430" s="983" t="s">
        <v>1473</v>
      </c>
      <c r="D430" s="983"/>
      <c r="E430" s="983"/>
      <c r="F430" s="983"/>
      <c r="G430" s="984"/>
    </row>
    <row r="431" spans="2:7" ht="14.25" customHeight="1">
      <c r="B431" s="187"/>
      <c r="C431" s="979"/>
      <c r="D431" s="979"/>
      <c r="E431" s="979"/>
      <c r="F431" s="979"/>
      <c r="G431" s="980"/>
    </row>
    <row r="432" spans="2:7" ht="14.25" customHeight="1">
      <c r="B432" s="187"/>
      <c r="C432" s="193" t="s">
        <v>712</v>
      </c>
      <c r="D432" s="194" t="s">
        <v>270</v>
      </c>
      <c r="E432" s="194">
        <v>5</v>
      </c>
      <c r="F432" s="195">
        <v>29.604657366684254</v>
      </c>
      <c r="G432" s="196">
        <f>F432*(100-$G$5)/100</f>
        <v>29.604657366684254</v>
      </c>
    </row>
    <row r="433" spans="2:7" ht="14.25" customHeight="1">
      <c r="B433" s="2" t="s">
        <v>1445</v>
      </c>
      <c r="C433" s="193" t="s">
        <v>713</v>
      </c>
      <c r="D433" s="194" t="s">
        <v>102</v>
      </c>
      <c r="E433" s="194">
        <v>5</v>
      </c>
      <c r="F433" s="195">
        <v>29.604657366684254</v>
      </c>
      <c r="G433" s="196">
        <f t="shared" ref="G433:G487" si="18">F433*(100-$G$5)/100</f>
        <v>29.604657366684254</v>
      </c>
    </row>
    <row r="434" spans="2:7" ht="14.25" customHeight="1">
      <c r="B434" s="187"/>
      <c r="C434" s="193" t="s">
        <v>714</v>
      </c>
      <c r="D434" s="194" t="s">
        <v>103</v>
      </c>
      <c r="E434" s="194">
        <v>4</v>
      </c>
      <c r="F434" s="195">
        <v>29.604657366684254</v>
      </c>
      <c r="G434" s="196">
        <f t="shared" si="18"/>
        <v>29.604657366684254</v>
      </c>
    </row>
    <row r="435" spans="2:7" ht="14.25" customHeight="1">
      <c r="B435" s="199"/>
      <c r="C435" s="193" t="s">
        <v>715</v>
      </c>
      <c r="D435" s="194" t="s">
        <v>305</v>
      </c>
      <c r="E435" s="194">
        <v>8</v>
      </c>
      <c r="F435" s="195">
        <v>40.213557466507488</v>
      </c>
      <c r="G435" s="196">
        <f t="shared" si="18"/>
        <v>40.213557466507488</v>
      </c>
    </row>
    <row r="436" spans="2:7" ht="14.25" customHeight="1">
      <c r="B436" s="199"/>
      <c r="C436" s="193" t="s">
        <v>716</v>
      </c>
      <c r="D436" s="194" t="s">
        <v>169</v>
      </c>
      <c r="E436" s="194">
        <v>6</v>
      </c>
      <c r="F436" s="195">
        <v>40.213557466507488</v>
      </c>
      <c r="G436" s="196">
        <f t="shared" si="18"/>
        <v>40.213557466507488</v>
      </c>
    </row>
    <row r="437" spans="2:7" ht="14.25" customHeight="1">
      <c r="B437" s="199"/>
      <c r="C437" s="193" t="s">
        <v>717</v>
      </c>
      <c r="D437" s="194" t="s">
        <v>104</v>
      </c>
      <c r="E437" s="194">
        <v>9</v>
      </c>
      <c r="F437" s="195">
        <v>40.213557466507488</v>
      </c>
      <c r="G437" s="196">
        <f t="shared" si="18"/>
        <v>40.213557466507488</v>
      </c>
    </row>
    <row r="438" spans="2:7" ht="14.25" customHeight="1">
      <c r="B438" s="199"/>
      <c r="C438" s="193" t="s">
        <v>718</v>
      </c>
      <c r="D438" s="194" t="s">
        <v>163</v>
      </c>
      <c r="E438" s="194">
        <v>6</v>
      </c>
      <c r="F438" s="195">
        <v>63.409517838023916</v>
      </c>
      <c r="G438" s="196">
        <f t="shared" si="18"/>
        <v>63.409517838023909</v>
      </c>
    </row>
    <row r="439" spans="2:7" ht="14.25" customHeight="1">
      <c r="B439" s="199"/>
      <c r="C439" s="193" t="s">
        <v>719</v>
      </c>
      <c r="D439" s="194" t="s">
        <v>162</v>
      </c>
      <c r="E439" s="194">
        <v>6</v>
      </c>
      <c r="F439" s="195">
        <v>41.487167440177188</v>
      </c>
      <c r="G439" s="196">
        <f t="shared" si="18"/>
        <v>41.487167440177188</v>
      </c>
    </row>
    <row r="440" spans="2:7" ht="14.25" customHeight="1">
      <c r="B440" s="199"/>
      <c r="C440" s="193" t="s">
        <v>720</v>
      </c>
      <c r="D440" s="194" t="s">
        <v>161</v>
      </c>
      <c r="E440" s="194">
        <v>6</v>
      </c>
      <c r="F440" s="195">
        <v>63.409517838023916</v>
      </c>
      <c r="G440" s="196">
        <f t="shared" si="18"/>
        <v>63.409517838023909</v>
      </c>
    </row>
    <row r="441" spans="2:7" ht="14.25" customHeight="1">
      <c r="B441" s="199"/>
      <c r="C441" s="193" t="s">
        <v>721</v>
      </c>
      <c r="D441" s="194" t="s">
        <v>164</v>
      </c>
      <c r="E441" s="194">
        <v>6</v>
      </c>
      <c r="F441" s="195">
        <v>88.177167113217891</v>
      </c>
      <c r="G441" s="196">
        <f t="shared" si="18"/>
        <v>88.177167113217891</v>
      </c>
    </row>
    <row r="442" spans="2:7" ht="14.25" customHeight="1">
      <c r="B442" s="199"/>
      <c r="C442" s="193" t="s">
        <v>722</v>
      </c>
      <c r="D442" s="194" t="s">
        <v>165</v>
      </c>
      <c r="E442" s="194">
        <v>1</v>
      </c>
      <c r="F442" s="195">
        <v>80.074839833914822</v>
      </c>
      <c r="G442" s="196">
        <f t="shared" si="18"/>
        <v>80.074839833914822</v>
      </c>
    </row>
    <row r="443" spans="2:7" ht="14.25" customHeight="1">
      <c r="B443" s="199"/>
      <c r="C443" s="193" t="s">
        <v>723</v>
      </c>
      <c r="D443" s="194" t="s">
        <v>166</v>
      </c>
      <c r="E443" s="194">
        <v>1</v>
      </c>
      <c r="F443" s="195">
        <v>88.177167113217891</v>
      </c>
      <c r="G443" s="196">
        <f t="shared" si="18"/>
        <v>88.177167113217891</v>
      </c>
    </row>
    <row r="444" spans="2:7" ht="14.25" customHeight="1">
      <c r="B444" s="199"/>
      <c r="C444" s="193" t="s">
        <v>724</v>
      </c>
      <c r="D444" s="194" t="s">
        <v>105</v>
      </c>
      <c r="E444" s="194">
        <v>1</v>
      </c>
      <c r="F444" s="195">
        <v>61.065533524780747</v>
      </c>
      <c r="G444" s="196">
        <f t="shared" si="18"/>
        <v>61.065533524780747</v>
      </c>
    </row>
    <row r="445" spans="2:7" ht="14.25" customHeight="1">
      <c r="B445" s="199"/>
      <c r="C445" s="193" t="s">
        <v>725</v>
      </c>
      <c r="D445" s="194" t="s">
        <v>284</v>
      </c>
      <c r="E445" s="194">
        <v>1</v>
      </c>
      <c r="F445" s="195">
        <v>125.34219006828194</v>
      </c>
      <c r="G445" s="196">
        <f t="shared" si="18"/>
        <v>125.34219006828194</v>
      </c>
    </row>
    <row r="446" spans="2:7" ht="14.25" customHeight="1">
      <c r="B446" s="199"/>
      <c r="C446" s="193" t="s">
        <v>726</v>
      </c>
      <c r="D446" s="194" t="s">
        <v>382</v>
      </c>
      <c r="E446" s="194">
        <v>1</v>
      </c>
      <c r="F446" s="195">
        <v>125.34219006828194</v>
      </c>
      <c r="G446" s="196">
        <f t="shared" si="18"/>
        <v>125.34219006828194</v>
      </c>
    </row>
    <row r="447" spans="2:7" ht="14.25" customHeight="1">
      <c r="B447" s="199"/>
      <c r="C447" s="193" t="s">
        <v>727</v>
      </c>
      <c r="D447" s="194" t="s">
        <v>271</v>
      </c>
      <c r="E447" s="194">
        <v>1</v>
      </c>
      <c r="F447" s="195">
        <v>113.24289531841967</v>
      </c>
      <c r="G447" s="196">
        <f t="shared" si="18"/>
        <v>113.24289531841967</v>
      </c>
    </row>
    <row r="448" spans="2:7" ht="14.25" customHeight="1">
      <c r="B448" s="199"/>
      <c r="C448" s="193" t="s">
        <v>728</v>
      </c>
      <c r="D448" s="194" t="s">
        <v>272</v>
      </c>
      <c r="E448" s="194">
        <v>1</v>
      </c>
      <c r="F448" s="195">
        <v>113.24289531841967</v>
      </c>
      <c r="G448" s="196">
        <f t="shared" si="18"/>
        <v>113.24289531841967</v>
      </c>
    </row>
    <row r="449" spans="2:7" ht="14.25" customHeight="1">
      <c r="B449" s="199"/>
      <c r="C449" s="193" t="s">
        <v>729</v>
      </c>
      <c r="D449" s="194" t="s">
        <v>287</v>
      </c>
      <c r="E449" s="194">
        <v>1</v>
      </c>
      <c r="F449" s="195">
        <v>177.77460258461537</v>
      </c>
      <c r="G449" s="196">
        <f t="shared" si="18"/>
        <v>177.77460258461534</v>
      </c>
    </row>
    <row r="450" spans="2:7" ht="14.25" customHeight="1">
      <c r="B450" s="199"/>
      <c r="C450" s="193" t="s">
        <v>730</v>
      </c>
      <c r="D450" s="194" t="s">
        <v>381</v>
      </c>
      <c r="E450" s="194">
        <v>1</v>
      </c>
      <c r="F450" s="195">
        <v>177.77460258461537</v>
      </c>
      <c r="G450" s="196">
        <f t="shared" si="18"/>
        <v>177.77460258461534</v>
      </c>
    </row>
    <row r="451" spans="2:7" ht="14.25" customHeight="1">
      <c r="B451" s="199"/>
      <c r="C451" s="193" t="s">
        <v>731</v>
      </c>
      <c r="D451" s="194" t="s">
        <v>383</v>
      </c>
      <c r="E451" s="194">
        <v>1</v>
      </c>
      <c r="F451" s="195">
        <v>203.5608111107845</v>
      </c>
      <c r="G451" s="196">
        <f t="shared" si="18"/>
        <v>203.5608111107845</v>
      </c>
    </row>
    <row r="452" spans="2:7" ht="14.25" customHeight="1">
      <c r="B452" s="199"/>
      <c r="C452" s="193" t="s">
        <v>732</v>
      </c>
      <c r="D452" s="194" t="s">
        <v>384</v>
      </c>
      <c r="E452" s="194">
        <v>1</v>
      </c>
      <c r="F452" s="195">
        <v>203.5608111107845</v>
      </c>
      <c r="G452" s="196">
        <f t="shared" si="18"/>
        <v>203.5608111107845</v>
      </c>
    </row>
    <row r="453" spans="2:7" ht="14.25" customHeight="1">
      <c r="B453" s="199"/>
      <c r="C453" s="193" t="s">
        <v>733</v>
      </c>
      <c r="D453" s="194" t="s">
        <v>170</v>
      </c>
      <c r="E453" s="194">
        <v>1</v>
      </c>
      <c r="F453" s="195">
        <v>203.5608111107845</v>
      </c>
      <c r="G453" s="196">
        <f t="shared" si="18"/>
        <v>203.5608111107845</v>
      </c>
    </row>
    <row r="454" spans="2:7" ht="14.25" customHeight="1">
      <c r="B454" s="199"/>
      <c r="C454" s="193" t="s">
        <v>734</v>
      </c>
      <c r="D454" s="194" t="s">
        <v>290</v>
      </c>
      <c r="E454" s="194">
        <v>1</v>
      </c>
      <c r="F454" s="195">
        <v>223.97353169230769</v>
      </c>
      <c r="G454" s="196">
        <f t="shared" si="18"/>
        <v>223.97353169230769</v>
      </c>
    </row>
    <row r="455" spans="2:7" ht="14.25" customHeight="1">
      <c r="B455" s="199"/>
      <c r="C455" s="193" t="s">
        <v>735</v>
      </c>
      <c r="D455" s="194" t="s">
        <v>393</v>
      </c>
      <c r="E455" s="194">
        <v>1</v>
      </c>
      <c r="F455" s="195">
        <v>230.85422326153849</v>
      </c>
      <c r="G455" s="196">
        <f t="shared" si="18"/>
        <v>230.85422326153849</v>
      </c>
    </row>
    <row r="456" spans="2:7" ht="14.25" customHeight="1">
      <c r="B456" s="199"/>
      <c r="C456" s="193" t="s">
        <v>736</v>
      </c>
      <c r="D456" s="194" t="s">
        <v>273</v>
      </c>
      <c r="E456" s="194">
        <v>1</v>
      </c>
      <c r="F456" s="195">
        <v>226.47224159456627</v>
      </c>
      <c r="G456" s="196">
        <f t="shared" si="18"/>
        <v>226.47224159456627</v>
      </c>
    </row>
    <row r="457" spans="2:7" ht="14.25" customHeight="1">
      <c r="B457" s="199"/>
      <c r="C457" s="193" t="s">
        <v>737</v>
      </c>
      <c r="D457" s="194" t="s">
        <v>214</v>
      </c>
      <c r="E457" s="194">
        <v>1</v>
      </c>
      <c r="F457" s="195">
        <v>226.47224159456627</v>
      </c>
      <c r="G457" s="196">
        <f t="shared" si="18"/>
        <v>226.47224159456627</v>
      </c>
    </row>
    <row r="458" spans="2:7" ht="14.25" customHeight="1">
      <c r="B458" s="199"/>
      <c r="C458" s="193" t="s">
        <v>738</v>
      </c>
      <c r="D458" s="194" t="s">
        <v>274</v>
      </c>
      <c r="E458" s="194">
        <v>1</v>
      </c>
      <c r="F458" s="195">
        <v>237.65020146985898</v>
      </c>
      <c r="G458" s="196">
        <f t="shared" si="18"/>
        <v>237.65020146985898</v>
      </c>
    </row>
    <row r="459" spans="2:7" ht="14.25" customHeight="1">
      <c r="B459" s="199"/>
      <c r="C459" s="193" t="s">
        <v>739</v>
      </c>
      <c r="D459" s="194" t="s">
        <v>213</v>
      </c>
      <c r="E459" s="194">
        <v>1</v>
      </c>
      <c r="F459" s="195">
        <v>237.65020146985898</v>
      </c>
      <c r="G459" s="196">
        <f t="shared" si="18"/>
        <v>237.65020146985898</v>
      </c>
    </row>
    <row r="460" spans="2:7" ht="14.25" customHeight="1">
      <c r="B460" s="199"/>
      <c r="C460" s="193" t="s">
        <v>740</v>
      </c>
      <c r="D460" s="194" t="s">
        <v>395</v>
      </c>
      <c r="E460" s="194">
        <v>1</v>
      </c>
      <c r="F460" s="195">
        <v>356.39173883076921</v>
      </c>
      <c r="G460" s="196">
        <f t="shared" si="18"/>
        <v>356.39173883076927</v>
      </c>
    </row>
    <row r="461" spans="2:7" ht="14.25" customHeight="1">
      <c r="B461" s="199"/>
      <c r="C461" s="193" t="s">
        <v>741</v>
      </c>
      <c r="D461" s="194" t="s">
        <v>331</v>
      </c>
      <c r="E461" s="194">
        <v>1</v>
      </c>
      <c r="F461" s="195">
        <v>356.39173883076921</v>
      </c>
      <c r="G461" s="196">
        <f t="shared" si="18"/>
        <v>356.39173883076927</v>
      </c>
    </row>
    <row r="462" spans="2:7" ht="14.25" customHeight="1">
      <c r="B462" s="199"/>
      <c r="C462" s="193" t="s">
        <v>742</v>
      </c>
      <c r="D462" s="194" t="s">
        <v>332</v>
      </c>
      <c r="E462" s="194">
        <v>1</v>
      </c>
      <c r="F462" s="195">
        <v>356.39173883076921</v>
      </c>
      <c r="G462" s="196">
        <f t="shared" si="18"/>
        <v>356.39173883076927</v>
      </c>
    </row>
    <row r="463" spans="2:7" ht="14.25" customHeight="1">
      <c r="B463" s="199"/>
      <c r="C463" s="193" t="s">
        <v>743</v>
      </c>
      <c r="D463" s="194" t="s">
        <v>385</v>
      </c>
      <c r="E463" s="194">
        <v>1</v>
      </c>
      <c r="F463" s="195">
        <v>291.16891844853291</v>
      </c>
      <c r="G463" s="196">
        <f t="shared" si="18"/>
        <v>291.16891844853291</v>
      </c>
    </row>
    <row r="464" spans="2:7" ht="14.25" customHeight="1">
      <c r="B464" s="199"/>
      <c r="C464" s="193" t="s">
        <v>744</v>
      </c>
      <c r="D464" s="194" t="s">
        <v>386</v>
      </c>
      <c r="E464" s="194">
        <v>1</v>
      </c>
      <c r="F464" s="195">
        <v>291.16891844853291</v>
      </c>
      <c r="G464" s="196">
        <f t="shared" si="18"/>
        <v>291.16891844853291</v>
      </c>
    </row>
    <row r="465" spans="2:7" ht="14.25" customHeight="1">
      <c r="B465" s="199"/>
      <c r="C465" s="193" t="s">
        <v>745</v>
      </c>
      <c r="D465" s="194" t="s">
        <v>387</v>
      </c>
      <c r="E465" s="194">
        <v>1</v>
      </c>
      <c r="F465" s="195">
        <v>291.16891844853291</v>
      </c>
      <c r="G465" s="196">
        <f t="shared" si="18"/>
        <v>291.16891844853291</v>
      </c>
    </row>
    <row r="466" spans="2:7" ht="14.25" customHeight="1">
      <c r="B466" s="199"/>
      <c r="C466" s="193" t="s">
        <v>746</v>
      </c>
      <c r="D466" s="194" t="s">
        <v>333</v>
      </c>
      <c r="E466" s="194">
        <v>1</v>
      </c>
      <c r="F466" s="195">
        <v>360.60440713846157</v>
      </c>
      <c r="G466" s="196">
        <f t="shared" si="18"/>
        <v>360.60440713846151</v>
      </c>
    </row>
    <row r="467" spans="2:7" ht="14.25" customHeight="1">
      <c r="B467" s="199"/>
      <c r="C467" s="193" t="s">
        <v>747</v>
      </c>
      <c r="D467" s="194" t="s">
        <v>171</v>
      </c>
      <c r="E467" s="194">
        <v>1</v>
      </c>
      <c r="F467" s="195">
        <v>360.60440713846157</v>
      </c>
      <c r="G467" s="196">
        <f t="shared" si="18"/>
        <v>360.60440713846151</v>
      </c>
    </row>
    <row r="468" spans="2:7" ht="14.25" customHeight="1">
      <c r="B468" s="199"/>
      <c r="C468" s="193" t="s">
        <v>748</v>
      </c>
      <c r="D468" s="194" t="s">
        <v>172</v>
      </c>
      <c r="E468" s="194">
        <v>1</v>
      </c>
      <c r="F468" s="195">
        <v>360.60440713846157</v>
      </c>
      <c r="G468" s="196">
        <f t="shared" si="18"/>
        <v>360.60440713846151</v>
      </c>
    </row>
    <row r="469" spans="2:7" ht="14.25" customHeight="1">
      <c r="B469" s="199"/>
      <c r="C469" s="193" t="s">
        <v>749</v>
      </c>
      <c r="D469" s="194" t="s">
        <v>173</v>
      </c>
      <c r="E469" s="194">
        <v>1</v>
      </c>
      <c r="F469" s="195">
        <v>400.1303164086587</v>
      </c>
      <c r="G469" s="196">
        <f t="shared" si="18"/>
        <v>400.1303164086587</v>
      </c>
    </row>
    <row r="470" spans="2:7" ht="14.25" customHeight="1">
      <c r="B470" s="199"/>
      <c r="C470" s="193" t="s">
        <v>750</v>
      </c>
      <c r="D470" s="194" t="s">
        <v>174</v>
      </c>
      <c r="E470" s="194">
        <v>1</v>
      </c>
      <c r="F470" s="195">
        <v>400.1303164086587</v>
      </c>
      <c r="G470" s="196">
        <f t="shared" si="18"/>
        <v>400.1303164086587</v>
      </c>
    </row>
    <row r="471" spans="2:7" ht="14.25" customHeight="1">
      <c r="B471" s="199"/>
      <c r="C471" s="193" t="s">
        <v>751</v>
      </c>
      <c r="D471" s="194" t="s">
        <v>388</v>
      </c>
      <c r="E471" s="194">
        <v>1</v>
      </c>
      <c r="F471" s="195">
        <v>400.1303164086587</v>
      </c>
      <c r="G471" s="196">
        <f t="shared" si="18"/>
        <v>400.1303164086587</v>
      </c>
    </row>
    <row r="472" spans="2:7" ht="14.25" customHeight="1">
      <c r="B472" s="199"/>
      <c r="C472" s="193" t="s">
        <v>752</v>
      </c>
      <c r="D472" s="194" t="s">
        <v>334</v>
      </c>
      <c r="E472" s="194">
        <v>1</v>
      </c>
      <c r="F472" s="195">
        <v>523.07298153846148</v>
      </c>
      <c r="G472" s="196">
        <f t="shared" si="18"/>
        <v>523.07298153846148</v>
      </c>
    </row>
    <row r="473" spans="2:7" ht="14.25" customHeight="1">
      <c r="B473" s="241"/>
      <c r="C473" s="193" t="s">
        <v>753</v>
      </c>
      <c r="D473" s="194" t="s">
        <v>335</v>
      </c>
      <c r="E473" s="194">
        <v>1</v>
      </c>
      <c r="F473" s="195">
        <v>527.07501643076921</v>
      </c>
      <c r="G473" s="196">
        <f t="shared" si="18"/>
        <v>527.07501643076921</v>
      </c>
    </row>
    <row r="474" spans="2:7" ht="14.25" customHeight="1">
      <c r="B474" s="241"/>
      <c r="C474" s="193" t="s">
        <v>754</v>
      </c>
      <c r="D474" s="194" t="s">
        <v>389</v>
      </c>
      <c r="E474" s="194">
        <v>1</v>
      </c>
      <c r="F474" s="195">
        <v>527.07501643076921</v>
      </c>
      <c r="G474" s="196">
        <f t="shared" si="18"/>
        <v>527.07501643076921</v>
      </c>
    </row>
    <row r="475" spans="2:7" ht="14.25" customHeight="1">
      <c r="B475" s="241"/>
      <c r="C475" s="193" t="s">
        <v>755</v>
      </c>
      <c r="D475" s="194" t="s">
        <v>448</v>
      </c>
      <c r="E475" s="194">
        <v>1</v>
      </c>
      <c r="F475" s="195">
        <v>527.07501643076921</v>
      </c>
      <c r="G475" s="196">
        <f t="shared" si="18"/>
        <v>527.07501643076921</v>
      </c>
    </row>
    <row r="476" spans="2:7" ht="14.25" customHeight="1">
      <c r="B476" s="241"/>
      <c r="C476" s="193" t="s">
        <v>756</v>
      </c>
      <c r="D476" s="194" t="s">
        <v>212</v>
      </c>
      <c r="E476" s="194">
        <v>1</v>
      </c>
      <c r="F476" s="195">
        <v>500.98938708948145</v>
      </c>
      <c r="G476" s="196">
        <f t="shared" si="18"/>
        <v>500.98938708948145</v>
      </c>
    </row>
    <row r="477" spans="2:7" ht="14.25" customHeight="1">
      <c r="B477" s="241"/>
      <c r="C477" s="193" t="s">
        <v>757</v>
      </c>
      <c r="D477" s="194" t="s">
        <v>390</v>
      </c>
      <c r="E477" s="194">
        <v>1</v>
      </c>
      <c r="F477" s="195">
        <v>500.98938708948145</v>
      </c>
      <c r="G477" s="196">
        <f t="shared" si="18"/>
        <v>500.98938708948145</v>
      </c>
    </row>
    <row r="478" spans="2:7" ht="14.25" customHeight="1">
      <c r="B478" s="241"/>
      <c r="C478" s="193" t="s">
        <v>758</v>
      </c>
      <c r="D478" s="194" t="s">
        <v>208</v>
      </c>
      <c r="E478" s="194">
        <v>1</v>
      </c>
      <c r="F478" s="195">
        <v>500.98938708948145</v>
      </c>
      <c r="G478" s="196">
        <f t="shared" si="18"/>
        <v>500.98938708948145</v>
      </c>
    </row>
    <row r="479" spans="2:7" ht="14.25" customHeight="1">
      <c r="B479" s="241"/>
      <c r="C479" s="193" t="s">
        <v>759</v>
      </c>
      <c r="D479" s="194" t="s">
        <v>337</v>
      </c>
      <c r="E479" s="194">
        <v>1</v>
      </c>
      <c r="F479" s="195">
        <v>633.56865086171933</v>
      </c>
      <c r="G479" s="196">
        <f t="shared" si="18"/>
        <v>633.56865086171933</v>
      </c>
    </row>
    <row r="480" spans="2:7" ht="14.25" customHeight="1">
      <c r="B480" s="241"/>
      <c r="C480" s="193" t="s">
        <v>760</v>
      </c>
      <c r="D480" s="194" t="s">
        <v>449</v>
      </c>
      <c r="E480" s="194">
        <v>1</v>
      </c>
      <c r="F480" s="195">
        <v>633.56865086171933</v>
      </c>
      <c r="G480" s="196">
        <f t="shared" si="18"/>
        <v>633.56865086171933</v>
      </c>
    </row>
    <row r="481" spans="2:7" ht="14.25" customHeight="1">
      <c r="B481" s="241"/>
      <c r="C481" s="193" t="s">
        <v>761</v>
      </c>
      <c r="D481" s="194" t="s">
        <v>391</v>
      </c>
      <c r="E481" s="194">
        <v>1</v>
      </c>
      <c r="F481" s="195">
        <v>754.28873238475012</v>
      </c>
      <c r="G481" s="196">
        <f t="shared" si="18"/>
        <v>754.28873238475023</v>
      </c>
    </row>
    <row r="482" spans="2:7" ht="14.25" customHeight="1">
      <c r="B482" s="241"/>
      <c r="C482" s="193" t="s">
        <v>762</v>
      </c>
      <c r="D482" s="194" t="s">
        <v>209</v>
      </c>
      <c r="E482" s="194">
        <v>1</v>
      </c>
      <c r="F482" s="195">
        <v>754.28873238475012</v>
      </c>
      <c r="G482" s="196">
        <f t="shared" si="18"/>
        <v>754.28873238475023</v>
      </c>
    </row>
    <row r="483" spans="2:7" ht="14.25" customHeight="1">
      <c r="B483" s="241"/>
      <c r="C483" s="193" t="s">
        <v>763</v>
      </c>
      <c r="D483" s="194" t="s">
        <v>211</v>
      </c>
      <c r="E483" s="194">
        <v>1</v>
      </c>
      <c r="F483" s="195">
        <v>754.28873238475012</v>
      </c>
      <c r="G483" s="196">
        <f t="shared" si="18"/>
        <v>754.28873238475023</v>
      </c>
    </row>
    <row r="484" spans="2:7" ht="14.25" customHeight="1">
      <c r="B484" s="241"/>
      <c r="C484" s="193" t="s">
        <v>764</v>
      </c>
      <c r="D484" s="194" t="s">
        <v>567</v>
      </c>
      <c r="E484" s="194">
        <v>1</v>
      </c>
      <c r="F484" s="260">
        <v>1109.2657765538463</v>
      </c>
      <c r="G484" s="261">
        <f t="shared" si="18"/>
        <v>1109.2657765538463</v>
      </c>
    </row>
    <row r="485" spans="2:7" ht="14.25" customHeight="1">
      <c r="B485" s="241"/>
      <c r="C485" s="193" t="s">
        <v>765</v>
      </c>
      <c r="D485" s="194" t="s">
        <v>572</v>
      </c>
      <c r="E485" s="194">
        <v>1</v>
      </c>
      <c r="F485" s="260">
        <v>1109.2657765538463</v>
      </c>
      <c r="G485" s="261">
        <f t="shared" si="18"/>
        <v>1109.2657765538463</v>
      </c>
    </row>
    <row r="486" spans="2:7" ht="14.25" customHeight="1">
      <c r="B486" s="241"/>
      <c r="C486" s="193" t="s">
        <v>766</v>
      </c>
      <c r="D486" s="194" t="s">
        <v>392</v>
      </c>
      <c r="E486" s="194">
        <v>1</v>
      </c>
      <c r="F486" s="260">
        <v>1350.6498280344558</v>
      </c>
      <c r="G486" s="261">
        <f t="shared" si="18"/>
        <v>1350.6498280344558</v>
      </c>
    </row>
    <row r="487" spans="2:7" ht="14.25" customHeight="1">
      <c r="B487" s="199"/>
      <c r="C487" s="193" t="s">
        <v>767</v>
      </c>
      <c r="D487" s="194" t="s">
        <v>210</v>
      </c>
      <c r="E487" s="194">
        <v>1</v>
      </c>
      <c r="F487" s="260">
        <v>1350.6498280344558</v>
      </c>
      <c r="G487" s="261">
        <f t="shared" si="18"/>
        <v>1350.6498280344558</v>
      </c>
    </row>
    <row r="488" spans="2:7" ht="14.25" customHeight="1">
      <c r="B488" s="199"/>
      <c r="C488" s="977" t="s">
        <v>1429</v>
      </c>
      <c r="D488" s="977"/>
      <c r="E488" s="977"/>
      <c r="F488" s="977"/>
      <c r="G488" s="978"/>
    </row>
    <row r="489" spans="2:7" ht="14.25" customHeight="1">
      <c r="B489" s="199"/>
      <c r="C489" s="979"/>
      <c r="D489" s="979"/>
      <c r="E489" s="979"/>
      <c r="F489" s="979"/>
      <c r="G489" s="980"/>
    </row>
    <row r="490" spans="2:7" ht="14.25" customHeight="1">
      <c r="B490" s="187"/>
      <c r="C490" s="193" t="s">
        <v>768</v>
      </c>
      <c r="D490" s="194" t="s">
        <v>163</v>
      </c>
      <c r="E490" s="194">
        <v>6</v>
      </c>
      <c r="F490" s="260">
        <v>60.239041946122718</v>
      </c>
      <c r="G490" s="261">
        <f t="shared" ref="G490:G539" si="19">F490*(100-$G$5)/100</f>
        <v>60.239041946122718</v>
      </c>
    </row>
    <row r="491" spans="2:7" ht="14.25" customHeight="1">
      <c r="B491" s="199"/>
      <c r="C491" s="193" t="s">
        <v>769</v>
      </c>
      <c r="D491" s="194" t="s">
        <v>162</v>
      </c>
      <c r="E491" s="194">
        <v>6</v>
      </c>
      <c r="F491" s="260">
        <v>39.412809068168322</v>
      </c>
      <c r="G491" s="261">
        <f t="shared" si="19"/>
        <v>39.412809068168322</v>
      </c>
    </row>
    <row r="492" spans="2:7" ht="14.25" customHeight="1">
      <c r="B492" s="187"/>
      <c r="C492" s="193" t="s">
        <v>770</v>
      </c>
      <c r="D492" s="194" t="s">
        <v>161</v>
      </c>
      <c r="E492" s="194">
        <v>6</v>
      </c>
      <c r="F492" s="260">
        <v>60.239041946122718</v>
      </c>
      <c r="G492" s="261">
        <f t="shared" si="19"/>
        <v>60.239041946122718</v>
      </c>
    </row>
    <row r="493" spans="2:7" ht="14.25" customHeight="1">
      <c r="B493" s="199"/>
      <c r="C493" s="193" t="s">
        <v>771</v>
      </c>
      <c r="D493" s="194" t="s">
        <v>164</v>
      </c>
      <c r="E493" s="194">
        <v>6</v>
      </c>
      <c r="F493" s="260">
        <v>83.768308757556994</v>
      </c>
      <c r="G493" s="261">
        <f t="shared" si="19"/>
        <v>83.768308757556994</v>
      </c>
    </row>
    <row r="494" spans="2:7" ht="14.25" customHeight="1">
      <c r="B494" s="199"/>
      <c r="C494" s="193" t="s">
        <v>772</v>
      </c>
      <c r="D494" s="194" t="s">
        <v>165</v>
      </c>
      <c r="E494" s="194">
        <v>1</v>
      </c>
      <c r="F494" s="260">
        <v>76.071097842219089</v>
      </c>
      <c r="G494" s="261">
        <f t="shared" si="19"/>
        <v>76.071097842219089</v>
      </c>
    </row>
    <row r="495" spans="2:7" ht="14.25" customHeight="1">
      <c r="B495" s="199"/>
      <c r="C495" s="193" t="s">
        <v>773</v>
      </c>
      <c r="D495" s="194" t="s">
        <v>166</v>
      </c>
      <c r="E495" s="194">
        <v>1</v>
      </c>
      <c r="F495" s="260">
        <v>83.768308757556994</v>
      </c>
      <c r="G495" s="261">
        <f t="shared" si="19"/>
        <v>83.768308757556994</v>
      </c>
    </row>
    <row r="496" spans="2:7" ht="14.25" customHeight="1">
      <c r="B496" s="199"/>
      <c r="C496" s="193" t="s">
        <v>774</v>
      </c>
      <c r="D496" s="194" t="s">
        <v>105</v>
      </c>
      <c r="E496" s="194">
        <v>1</v>
      </c>
      <c r="F496" s="260">
        <v>58.012256848541718</v>
      </c>
      <c r="G496" s="261">
        <f t="shared" si="19"/>
        <v>58.012256848541718</v>
      </c>
    </row>
    <row r="497" spans="2:7" ht="14.25" customHeight="1">
      <c r="B497" s="199"/>
      <c r="C497" s="193" t="s">
        <v>775</v>
      </c>
      <c r="D497" s="194" t="s">
        <v>284</v>
      </c>
      <c r="E497" s="194">
        <v>1</v>
      </c>
      <c r="F497" s="260">
        <v>119.0750805648678</v>
      </c>
      <c r="G497" s="261">
        <f t="shared" si="19"/>
        <v>119.0750805648678</v>
      </c>
    </row>
    <row r="498" spans="2:7" ht="14.25" customHeight="1">
      <c r="B498" s="199"/>
      <c r="C498" s="193" t="s">
        <v>776</v>
      </c>
      <c r="D498" s="194" t="s">
        <v>382</v>
      </c>
      <c r="E498" s="194">
        <v>1</v>
      </c>
      <c r="F498" s="260">
        <v>119.0750805648678</v>
      </c>
      <c r="G498" s="261">
        <f t="shared" si="19"/>
        <v>119.0750805648678</v>
      </c>
    </row>
    <row r="499" spans="2:7" ht="14.25" customHeight="1">
      <c r="B499" s="199"/>
      <c r="C499" s="193" t="s">
        <v>777</v>
      </c>
      <c r="D499" s="194" t="s">
        <v>271</v>
      </c>
      <c r="E499" s="194">
        <v>1</v>
      </c>
      <c r="F499" s="260">
        <v>107.58075055249867</v>
      </c>
      <c r="G499" s="261">
        <f t="shared" si="19"/>
        <v>107.58075055249867</v>
      </c>
    </row>
    <row r="500" spans="2:7" ht="14.25" customHeight="1">
      <c r="B500" s="199"/>
      <c r="C500" s="193" t="s">
        <v>778</v>
      </c>
      <c r="D500" s="194" t="s">
        <v>272</v>
      </c>
      <c r="E500" s="194">
        <v>1</v>
      </c>
      <c r="F500" s="260">
        <v>107.58075055249867</v>
      </c>
      <c r="G500" s="261">
        <f t="shared" si="19"/>
        <v>107.58075055249867</v>
      </c>
    </row>
    <row r="501" spans="2:7" ht="14.25" customHeight="1">
      <c r="B501" s="199"/>
      <c r="C501" s="193" t="s">
        <v>779</v>
      </c>
      <c r="D501" s="194" t="s">
        <v>287</v>
      </c>
      <c r="E501" s="194">
        <v>1</v>
      </c>
      <c r="F501" s="260">
        <v>168.88587245538457</v>
      </c>
      <c r="G501" s="261">
        <f t="shared" si="19"/>
        <v>168.88587245538457</v>
      </c>
    </row>
    <row r="502" spans="2:7" ht="14.25" customHeight="1">
      <c r="B502" s="199"/>
      <c r="C502" s="193" t="s">
        <v>780</v>
      </c>
      <c r="D502" s="194" t="s">
        <v>381</v>
      </c>
      <c r="E502" s="194">
        <v>1</v>
      </c>
      <c r="F502" s="260">
        <v>168.88587245538457</v>
      </c>
      <c r="G502" s="261">
        <f t="shared" si="19"/>
        <v>168.88587245538457</v>
      </c>
    </row>
    <row r="503" spans="2:7" ht="14.25" customHeight="1">
      <c r="B503" s="199"/>
      <c r="C503" s="193" t="s">
        <v>781</v>
      </c>
      <c r="D503" s="194" t="s">
        <v>383</v>
      </c>
      <c r="E503" s="194">
        <v>1</v>
      </c>
      <c r="F503" s="260">
        <v>193.38277055524529</v>
      </c>
      <c r="G503" s="261">
        <f t="shared" si="19"/>
        <v>193.38277055524529</v>
      </c>
    </row>
    <row r="504" spans="2:7" ht="14.25" customHeight="1">
      <c r="B504" s="199"/>
      <c r="C504" s="193" t="s">
        <v>782</v>
      </c>
      <c r="D504" s="194" t="s">
        <v>384</v>
      </c>
      <c r="E504" s="194">
        <v>1</v>
      </c>
      <c r="F504" s="260">
        <v>193.38277055524529</v>
      </c>
      <c r="G504" s="261">
        <f t="shared" si="19"/>
        <v>193.38277055524529</v>
      </c>
    </row>
    <row r="505" spans="2:7" ht="14.25" customHeight="1">
      <c r="B505" s="199"/>
      <c r="C505" s="193" t="s">
        <v>783</v>
      </c>
      <c r="D505" s="194" t="s">
        <v>170</v>
      </c>
      <c r="E505" s="194">
        <v>1</v>
      </c>
      <c r="F505" s="260">
        <v>193.38277055524529</v>
      </c>
      <c r="G505" s="261">
        <f t="shared" si="19"/>
        <v>193.38277055524529</v>
      </c>
    </row>
    <row r="506" spans="2:7" ht="14.25" customHeight="1">
      <c r="B506" s="199"/>
      <c r="C506" s="193" t="s">
        <v>784</v>
      </c>
      <c r="D506" s="194" t="s">
        <v>290</v>
      </c>
      <c r="E506" s="194">
        <v>1</v>
      </c>
      <c r="F506" s="260">
        <v>212.77485510769228</v>
      </c>
      <c r="G506" s="261">
        <f t="shared" si="19"/>
        <v>212.77485510769228</v>
      </c>
    </row>
    <row r="507" spans="2:7" ht="14.25" customHeight="1">
      <c r="B507" s="199"/>
      <c r="C507" s="193" t="s">
        <v>785</v>
      </c>
      <c r="D507" s="194" t="s">
        <v>393</v>
      </c>
      <c r="E507" s="194">
        <v>1</v>
      </c>
      <c r="F507" s="260">
        <v>219.31151209846155</v>
      </c>
      <c r="G507" s="261">
        <f t="shared" si="19"/>
        <v>219.31151209846155</v>
      </c>
    </row>
    <row r="508" spans="2:7" ht="14.25" customHeight="1">
      <c r="B508" s="199"/>
      <c r="C508" s="193" t="s">
        <v>786</v>
      </c>
      <c r="D508" s="194" t="s">
        <v>273</v>
      </c>
      <c r="E508" s="194">
        <v>1</v>
      </c>
      <c r="F508" s="260">
        <v>215.14862951483795</v>
      </c>
      <c r="G508" s="261">
        <f t="shared" si="19"/>
        <v>215.14862951483795</v>
      </c>
    </row>
    <row r="509" spans="2:7" ht="14.25" customHeight="1">
      <c r="B509" s="199"/>
      <c r="C509" s="193" t="s">
        <v>787</v>
      </c>
      <c r="D509" s="194" t="s">
        <v>214</v>
      </c>
      <c r="E509" s="194">
        <v>1</v>
      </c>
      <c r="F509" s="260">
        <v>215.14862951483795</v>
      </c>
      <c r="G509" s="261">
        <f t="shared" si="19"/>
        <v>215.14862951483795</v>
      </c>
    </row>
    <row r="510" spans="2:7" ht="14.25" customHeight="1">
      <c r="B510" s="199"/>
      <c r="C510" s="193" t="s">
        <v>788</v>
      </c>
      <c r="D510" s="194" t="s">
        <v>274</v>
      </c>
      <c r="E510" s="194">
        <v>1</v>
      </c>
      <c r="F510" s="260">
        <v>225.76769139636605</v>
      </c>
      <c r="G510" s="261">
        <f t="shared" si="19"/>
        <v>225.76769139636608</v>
      </c>
    </row>
    <row r="511" spans="2:7" ht="14.25" customHeight="1">
      <c r="B511" s="199"/>
      <c r="C511" s="193" t="s">
        <v>789</v>
      </c>
      <c r="D511" s="194" t="s">
        <v>213</v>
      </c>
      <c r="E511" s="194">
        <v>1</v>
      </c>
      <c r="F511" s="260">
        <v>225.76769139636605</v>
      </c>
      <c r="G511" s="261">
        <f t="shared" si="19"/>
        <v>225.76769139636608</v>
      </c>
    </row>
    <row r="512" spans="2:7" ht="14.25" customHeight="1">
      <c r="B512" s="199"/>
      <c r="C512" s="193" t="s">
        <v>790</v>
      </c>
      <c r="D512" s="194" t="s">
        <v>395</v>
      </c>
      <c r="E512" s="194">
        <v>1</v>
      </c>
      <c r="F512" s="260">
        <v>338.57215188923072</v>
      </c>
      <c r="G512" s="261">
        <f t="shared" si="19"/>
        <v>338.57215188923072</v>
      </c>
    </row>
    <row r="513" spans="2:7" ht="14.25" customHeight="1">
      <c r="B513" s="199"/>
      <c r="C513" s="193" t="s">
        <v>791</v>
      </c>
      <c r="D513" s="194" t="s">
        <v>331</v>
      </c>
      <c r="E513" s="194">
        <v>1</v>
      </c>
      <c r="F513" s="260">
        <v>338.57215188923072</v>
      </c>
      <c r="G513" s="261">
        <f t="shared" si="19"/>
        <v>338.57215188923072</v>
      </c>
    </row>
    <row r="514" spans="2:7" ht="14.25" customHeight="1">
      <c r="B514" s="199"/>
      <c r="C514" s="193" t="s">
        <v>792</v>
      </c>
      <c r="D514" s="194" t="s">
        <v>332</v>
      </c>
      <c r="E514" s="194">
        <v>1</v>
      </c>
      <c r="F514" s="260">
        <v>338.57215188923072</v>
      </c>
      <c r="G514" s="261">
        <f t="shared" si="19"/>
        <v>338.57215188923072</v>
      </c>
    </row>
    <row r="515" spans="2:7" ht="14.25" customHeight="1">
      <c r="B515" s="199"/>
      <c r="C515" s="193" t="s">
        <v>793</v>
      </c>
      <c r="D515" s="194" t="s">
        <v>385</v>
      </c>
      <c r="E515" s="194">
        <v>1</v>
      </c>
      <c r="F515" s="260">
        <v>276.61047252610626</v>
      </c>
      <c r="G515" s="261">
        <f t="shared" si="19"/>
        <v>276.61047252610626</v>
      </c>
    </row>
    <row r="516" spans="2:7" ht="14.25" customHeight="1">
      <c r="B516" s="199"/>
      <c r="C516" s="193" t="s">
        <v>794</v>
      </c>
      <c r="D516" s="194" t="s">
        <v>386</v>
      </c>
      <c r="E516" s="194">
        <v>1</v>
      </c>
      <c r="F516" s="260">
        <v>276.61047252610626</v>
      </c>
      <c r="G516" s="261">
        <f t="shared" si="19"/>
        <v>276.61047252610626</v>
      </c>
    </row>
    <row r="517" spans="2:7" ht="14.25" customHeight="1">
      <c r="B517" s="199"/>
      <c r="C517" s="193" t="s">
        <v>795</v>
      </c>
      <c r="D517" s="194" t="s">
        <v>387</v>
      </c>
      <c r="E517" s="194">
        <v>1</v>
      </c>
      <c r="F517" s="260">
        <v>276.61047252610626</v>
      </c>
      <c r="G517" s="261">
        <f t="shared" si="19"/>
        <v>276.61047252610626</v>
      </c>
    </row>
    <row r="518" spans="2:7" ht="14.25" customHeight="1">
      <c r="B518" s="199"/>
      <c r="C518" s="193" t="s">
        <v>796</v>
      </c>
      <c r="D518" s="194" t="s">
        <v>333</v>
      </c>
      <c r="E518" s="194">
        <v>1</v>
      </c>
      <c r="F518" s="260">
        <v>342.57418678153846</v>
      </c>
      <c r="G518" s="261">
        <f t="shared" si="19"/>
        <v>342.57418678153846</v>
      </c>
    </row>
    <row r="519" spans="2:7" ht="14.25" customHeight="1">
      <c r="B519" s="199"/>
      <c r="C519" s="193" t="s">
        <v>797</v>
      </c>
      <c r="D519" s="194" t="s">
        <v>171</v>
      </c>
      <c r="E519" s="194">
        <v>1</v>
      </c>
      <c r="F519" s="260">
        <v>342.57418678153846</v>
      </c>
      <c r="G519" s="261">
        <f t="shared" si="19"/>
        <v>342.57418678153846</v>
      </c>
    </row>
    <row r="520" spans="2:7" ht="14.25" customHeight="1">
      <c r="B520" s="199"/>
      <c r="C520" s="193" t="s">
        <v>798</v>
      </c>
      <c r="D520" s="194" t="s">
        <v>172</v>
      </c>
      <c r="E520" s="194">
        <v>1</v>
      </c>
      <c r="F520" s="260">
        <v>342.57418678153846</v>
      </c>
      <c r="G520" s="261">
        <f t="shared" si="19"/>
        <v>342.57418678153846</v>
      </c>
    </row>
    <row r="521" spans="2:7" ht="14.25" customHeight="1">
      <c r="B521" s="199"/>
      <c r="C521" s="193" t="s">
        <v>799</v>
      </c>
      <c r="D521" s="194" t="s">
        <v>173</v>
      </c>
      <c r="E521" s="194">
        <v>1</v>
      </c>
      <c r="F521" s="260">
        <v>380.12380058822572</v>
      </c>
      <c r="G521" s="261">
        <f t="shared" si="19"/>
        <v>380.12380058822572</v>
      </c>
    </row>
    <row r="522" spans="2:7" ht="14.25" customHeight="1">
      <c r="B522" s="199"/>
      <c r="C522" s="193" t="s">
        <v>800</v>
      </c>
      <c r="D522" s="194" t="s">
        <v>174</v>
      </c>
      <c r="E522" s="194">
        <v>1</v>
      </c>
      <c r="F522" s="260">
        <v>380.12380058822572</v>
      </c>
      <c r="G522" s="261">
        <f t="shared" si="19"/>
        <v>380.12380058822572</v>
      </c>
    </row>
    <row r="523" spans="2:7" ht="14.25" customHeight="1">
      <c r="B523" s="199"/>
      <c r="C523" s="193" t="s">
        <v>801</v>
      </c>
      <c r="D523" s="194" t="s">
        <v>388</v>
      </c>
      <c r="E523" s="194">
        <v>1</v>
      </c>
      <c r="F523" s="260">
        <v>380.12380058822572</v>
      </c>
      <c r="G523" s="261">
        <f t="shared" si="19"/>
        <v>380.12380058822572</v>
      </c>
    </row>
    <row r="524" spans="2:7" ht="14.25" customHeight="1">
      <c r="B524" s="199"/>
      <c r="C524" s="193" t="s">
        <v>802</v>
      </c>
      <c r="D524" s="194" t="s">
        <v>334</v>
      </c>
      <c r="E524" s="194">
        <v>1</v>
      </c>
      <c r="F524" s="260">
        <v>496.91933246153843</v>
      </c>
      <c r="G524" s="261">
        <f t="shared" si="19"/>
        <v>496.91933246153843</v>
      </c>
    </row>
    <row r="525" spans="2:7" ht="14.25" customHeight="1">
      <c r="B525" s="241"/>
      <c r="C525" s="193" t="s">
        <v>803</v>
      </c>
      <c r="D525" s="194" t="s">
        <v>335</v>
      </c>
      <c r="E525" s="194">
        <v>1</v>
      </c>
      <c r="F525" s="260">
        <v>500.72126560923067</v>
      </c>
      <c r="G525" s="261">
        <f t="shared" si="19"/>
        <v>500.72126560923067</v>
      </c>
    </row>
    <row r="526" spans="2:7" ht="14.25" customHeight="1">
      <c r="B526" s="241"/>
      <c r="C526" s="193" t="s">
        <v>804</v>
      </c>
      <c r="D526" s="194" t="s">
        <v>389</v>
      </c>
      <c r="E526" s="194">
        <v>1</v>
      </c>
      <c r="F526" s="260">
        <v>500.72126560923067</v>
      </c>
      <c r="G526" s="261">
        <f t="shared" si="19"/>
        <v>500.72126560923067</v>
      </c>
    </row>
    <row r="527" spans="2:7" ht="14.25" customHeight="1">
      <c r="B527" s="241"/>
      <c r="C527" s="193" t="s">
        <v>805</v>
      </c>
      <c r="D527" s="194" t="s">
        <v>394</v>
      </c>
      <c r="E527" s="194">
        <v>1</v>
      </c>
      <c r="F527" s="260">
        <v>500.72126560923067</v>
      </c>
      <c r="G527" s="261">
        <f t="shared" si="19"/>
        <v>500.72126560923067</v>
      </c>
    </row>
    <row r="528" spans="2:7" ht="14.25" customHeight="1">
      <c r="B528" s="241"/>
      <c r="C528" s="193" t="s">
        <v>806</v>
      </c>
      <c r="D528" s="194" t="s">
        <v>212</v>
      </c>
      <c r="E528" s="194">
        <v>1</v>
      </c>
      <c r="F528" s="260">
        <v>475.93991773500733</v>
      </c>
      <c r="G528" s="261">
        <f t="shared" si="19"/>
        <v>475.93991773500733</v>
      </c>
    </row>
    <row r="529" spans="2:7" ht="14.25" customHeight="1">
      <c r="B529" s="241"/>
      <c r="C529" s="193" t="s">
        <v>807</v>
      </c>
      <c r="D529" s="194" t="s">
        <v>390</v>
      </c>
      <c r="E529" s="194">
        <v>1</v>
      </c>
      <c r="F529" s="260">
        <v>475.93991773500733</v>
      </c>
      <c r="G529" s="261">
        <f t="shared" si="19"/>
        <v>475.93991773500733</v>
      </c>
    </row>
    <row r="530" spans="2:7" ht="14.25" customHeight="1">
      <c r="B530" s="241"/>
      <c r="C530" s="193" t="s">
        <v>808</v>
      </c>
      <c r="D530" s="194" t="s">
        <v>208</v>
      </c>
      <c r="E530" s="194">
        <v>1</v>
      </c>
      <c r="F530" s="260">
        <v>475.93991773500733</v>
      </c>
      <c r="G530" s="261">
        <f t="shared" si="19"/>
        <v>475.93991773500733</v>
      </c>
    </row>
    <row r="531" spans="2:7" ht="14.25" customHeight="1">
      <c r="B531" s="241"/>
      <c r="C531" s="193" t="s">
        <v>809</v>
      </c>
      <c r="D531" s="194" t="s">
        <v>337</v>
      </c>
      <c r="E531" s="194">
        <v>1</v>
      </c>
      <c r="F531" s="260">
        <v>601.89021831863329</v>
      </c>
      <c r="G531" s="261">
        <f t="shared" si="19"/>
        <v>601.89021831863329</v>
      </c>
    </row>
    <row r="532" spans="2:7" ht="14.25" customHeight="1">
      <c r="B532" s="241"/>
      <c r="C532" s="193" t="s">
        <v>810</v>
      </c>
      <c r="D532" s="194" t="s">
        <v>449</v>
      </c>
      <c r="E532" s="194">
        <v>1</v>
      </c>
      <c r="F532" s="260">
        <v>601.89021831863329</v>
      </c>
      <c r="G532" s="261">
        <f t="shared" si="19"/>
        <v>601.89021831863329</v>
      </c>
    </row>
    <row r="533" spans="2:7" ht="14.25" customHeight="1">
      <c r="B533" s="241"/>
      <c r="C533" s="193" t="s">
        <v>811</v>
      </c>
      <c r="D533" s="194" t="s">
        <v>391</v>
      </c>
      <c r="E533" s="194">
        <v>1</v>
      </c>
      <c r="F533" s="260">
        <v>716.57429576551272</v>
      </c>
      <c r="G533" s="261">
        <f t="shared" si="19"/>
        <v>716.5742957655126</v>
      </c>
    </row>
    <row r="534" spans="2:7" ht="14.25" customHeight="1">
      <c r="B534" s="241"/>
      <c r="C534" s="193" t="s">
        <v>812</v>
      </c>
      <c r="D534" s="194" t="s">
        <v>209</v>
      </c>
      <c r="E534" s="194">
        <v>1</v>
      </c>
      <c r="F534" s="260">
        <v>716.57429576551272</v>
      </c>
      <c r="G534" s="261">
        <f t="shared" si="19"/>
        <v>716.5742957655126</v>
      </c>
    </row>
    <row r="535" spans="2:7" ht="14.25" customHeight="1">
      <c r="B535" s="241"/>
      <c r="C535" s="193" t="s">
        <v>813</v>
      </c>
      <c r="D535" s="194" t="s">
        <v>211</v>
      </c>
      <c r="E535" s="194">
        <v>1</v>
      </c>
      <c r="F535" s="260">
        <v>716.57429576551272</v>
      </c>
      <c r="G535" s="261">
        <f t="shared" si="19"/>
        <v>716.5742957655126</v>
      </c>
    </row>
    <row r="536" spans="2:7" ht="14.25" customHeight="1">
      <c r="B536" s="241"/>
      <c r="C536" s="193" t="s">
        <v>814</v>
      </c>
      <c r="D536" s="194" t="s">
        <v>567</v>
      </c>
      <c r="E536" s="194">
        <v>1</v>
      </c>
      <c r="F536" s="260">
        <v>1053.8024877261539</v>
      </c>
      <c r="G536" s="261">
        <f t="shared" si="19"/>
        <v>1053.8024877261539</v>
      </c>
    </row>
    <row r="537" spans="2:7" ht="14.25" customHeight="1">
      <c r="B537" s="241"/>
      <c r="C537" s="193" t="s">
        <v>815</v>
      </c>
      <c r="D537" s="194" t="s">
        <v>572</v>
      </c>
      <c r="E537" s="194">
        <v>1</v>
      </c>
      <c r="F537" s="260">
        <v>1053.8024877261539</v>
      </c>
      <c r="G537" s="261">
        <f t="shared" si="19"/>
        <v>1053.8024877261539</v>
      </c>
    </row>
    <row r="538" spans="2:7" ht="14.25" customHeight="1">
      <c r="B538" s="241"/>
      <c r="C538" s="193" t="s">
        <v>816</v>
      </c>
      <c r="D538" s="194" t="s">
        <v>392</v>
      </c>
      <c r="E538" s="194">
        <v>1</v>
      </c>
      <c r="F538" s="260">
        <v>1283.1173366327332</v>
      </c>
      <c r="G538" s="261">
        <f t="shared" si="19"/>
        <v>1283.1173366327332</v>
      </c>
    </row>
    <row r="539" spans="2:7" ht="14.25" customHeight="1">
      <c r="B539" s="199"/>
      <c r="C539" s="193" t="s">
        <v>817</v>
      </c>
      <c r="D539" s="194" t="s">
        <v>210</v>
      </c>
      <c r="E539" s="194">
        <v>1</v>
      </c>
      <c r="F539" s="260">
        <v>1283.1173366327332</v>
      </c>
      <c r="G539" s="261">
        <f t="shared" si="19"/>
        <v>1283.1173366327332</v>
      </c>
    </row>
    <row r="540" spans="2:7" ht="14.25" customHeight="1">
      <c r="B540" s="199"/>
      <c r="C540" s="200"/>
      <c r="D540" s="201"/>
      <c r="E540" s="201"/>
      <c r="F540" s="202"/>
      <c r="G540" s="203"/>
    </row>
    <row r="541" spans="2:7" ht="14.25" customHeight="1" thickBot="1">
      <c r="B541" s="204"/>
      <c r="C541" s="205"/>
      <c r="D541" s="206"/>
      <c r="E541" s="206"/>
      <c r="F541" s="207"/>
      <c r="G541" s="208"/>
    </row>
    <row r="542" spans="2:7" ht="14.25" customHeight="1" thickBot="1">
      <c r="C542" s="209"/>
      <c r="E542" s="181"/>
      <c r="F542" s="210"/>
      <c r="G542" s="211"/>
    </row>
    <row r="543" spans="2:7" ht="14.25" customHeight="1">
      <c r="B543" s="240"/>
      <c r="C543" s="212"/>
      <c r="D543" s="213"/>
      <c r="E543" s="213"/>
      <c r="F543" s="214"/>
      <c r="G543" s="215"/>
    </row>
    <row r="544" spans="2:7" ht="14.25" customHeight="1">
      <c r="B544" s="242"/>
      <c r="C544" s="981"/>
      <c r="D544" s="981"/>
      <c r="E544" s="981"/>
      <c r="F544" s="981"/>
      <c r="G544" s="982"/>
    </row>
    <row r="545" spans="2:7" ht="14.25" customHeight="1">
      <c r="B545" s="192" t="s">
        <v>1481</v>
      </c>
      <c r="C545" s="193">
        <v>16962520</v>
      </c>
      <c r="D545" s="194" t="s">
        <v>346</v>
      </c>
      <c r="E545" s="194">
        <v>1</v>
      </c>
      <c r="F545" s="195">
        <v>26.407083390236888</v>
      </c>
      <c r="G545" s="196">
        <f>F545*(100-$G$5)/100</f>
        <v>26.407083390236888</v>
      </c>
    </row>
    <row r="546" spans="2:7" ht="14.25" customHeight="1">
      <c r="B546" s="192" t="s">
        <v>1482</v>
      </c>
      <c r="C546" s="193">
        <v>16962525</v>
      </c>
      <c r="D546" s="194" t="s">
        <v>347</v>
      </c>
      <c r="E546" s="194">
        <v>1</v>
      </c>
      <c r="F546" s="195">
        <v>31.10860105899636</v>
      </c>
      <c r="G546" s="196">
        <f t="shared" ref="G546:G553" si="20">F546*(100-$G$5)/100</f>
        <v>31.10860105899636</v>
      </c>
    </row>
    <row r="547" spans="2:7" ht="14.25" customHeight="1">
      <c r="B547" s="242"/>
      <c r="C547" s="193">
        <v>16962532</v>
      </c>
      <c r="D547" s="194" t="s">
        <v>348</v>
      </c>
      <c r="E547" s="194">
        <v>1</v>
      </c>
      <c r="F547" s="195">
        <v>35.024274275917072</v>
      </c>
      <c r="G547" s="196">
        <f t="shared" si="20"/>
        <v>35.024274275917072</v>
      </c>
    </row>
    <row r="548" spans="2:7" ht="14.25" customHeight="1">
      <c r="B548" s="242"/>
      <c r="C548" s="193">
        <v>16962540</v>
      </c>
      <c r="D548" s="194" t="s">
        <v>349</v>
      </c>
      <c r="E548" s="194">
        <v>1</v>
      </c>
      <c r="F548" s="195">
        <v>54.873621205982239</v>
      </c>
      <c r="G548" s="196">
        <f t="shared" si="20"/>
        <v>54.873621205982232</v>
      </c>
    </row>
    <row r="549" spans="2:7" ht="14.25" customHeight="1">
      <c r="B549" s="242"/>
      <c r="C549" s="193">
        <v>16962550</v>
      </c>
      <c r="D549" s="194" t="s">
        <v>350</v>
      </c>
      <c r="E549" s="194">
        <v>1</v>
      </c>
      <c r="F549" s="195">
        <v>73.815182303750944</v>
      </c>
      <c r="G549" s="196">
        <f t="shared" si="20"/>
        <v>73.815182303750944</v>
      </c>
    </row>
    <row r="550" spans="2:7" ht="14.25" customHeight="1">
      <c r="B550" s="242"/>
      <c r="C550" s="193">
        <v>16962563</v>
      </c>
      <c r="D550" s="194" t="s">
        <v>351</v>
      </c>
      <c r="E550" s="194">
        <v>1</v>
      </c>
      <c r="F550" s="195">
        <v>87.824892014117736</v>
      </c>
      <c r="G550" s="196">
        <f t="shared" si="20"/>
        <v>87.824892014117736</v>
      </c>
    </row>
    <row r="551" spans="2:7" ht="14.25" customHeight="1">
      <c r="B551" s="242"/>
      <c r="C551" s="193">
        <v>16962575</v>
      </c>
      <c r="D551" s="194" t="s">
        <v>352</v>
      </c>
      <c r="E551" s="194">
        <v>1</v>
      </c>
      <c r="F551" s="195">
        <v>193.72420642052694</v>
      </c>
      <c r="G551" s="196">
        <f t="shared" si="20"/>
        <v>193.72420642052694</v>
      </c>
    </row>
    <row r="552" spans="2:7" ht="14.25" customHeight="1">
      <c r="B552" s="242"/>
      <c r="C552" s="193">
        <v>16962590</v>
      </c>
      <c r="D552" s="194" t="s">
        <v>353</v>
      </c>
      <c r="E552" s="194">
        <v>1</v>
      </c>
      <c r="F552" s="195">
        <v>239.0728509085325</v>
      </c>
      <c r="G552" s="196">
        <f t="shared" si="20"/>
        <v>239.0728509085325</v>
      </c>
    </row>
    <row r="553" spans="2:7" ht="14.25" customHeight="1">
      <c r="B553" s="242"/>
      <c r="C553" s="193">
        <v>16962511</v>
      </c>
      <c r="D553" s="194" t="s">
        <v>354</v>
      </c>
      <c r="E553" s="194">
        <v>1</v>
      </c>
      <c r="F553" s="195">
        <v>354.72747575156075</v>
      </c>
      <c r="G553" s="196">
        <f t="shared" si="20"/>
        <v>354.7274757515608</v>
      </c>
    </row>
    <row r="554" spans="2:7" ht="14.25" customHeight="1">
      <c r="B554" s="242"/>
      <c r="C554" s="217"/>
      <c r="D554" s="218"/>
      <c r="E554" s="218"/>
      <c r="F554" s="219"/>
      <c r="G554" s="220"/>
    </row>
    <row r="555" spans="2:7" ht="14.25" customHeight="1" thickBot="1">
      <c r="B555" s="243"/>
      <c r="C555" s="224"/>
      <c r="D555" s="225"/>
      <c r="E555" s="225"/>
      <c r="F555" s="226"/>
      <c r="G555" s="227"/>
    </row>
    <row r="556" spans="2:7" ht="14.25" customHeight="1" thickBot="1">
      <c r="B556" s="244"/>
      <c r="C556" s="209"/>
      <c r="E556" s="181"/>
      <c r="F556" s="210"/>
      <c r="G556" s="211"/>
    </row>
    <row r="557" spans="2:7" ht="14.25" customHeight="1">
      <c r="B557" s="245"/>
      <c r="C557" s="212"/>
      <c r="D557" s="212"/>
      <c r="E557" s="212"/>
      <c r="F557" s="212"/>
      <c r="G557" s="246"/>
    </row>
    <row r="558" spans="2:7" ht="14.25" customHeight="1">
      <c r="B558" s="242"/>
      <c r="C558" s="217"/>
      <c r="D558" s="217"/>
      <c r="E558" s="247"/>
      <c r="F558" s="248"/>
      <c r="G558" s="249"/>
    </row>
    <row r="559" spans="2:7" ht="14.25" customHeight="1">
      <c r="B559" s="192" t="s">
        <v>1481</v>
      </c>
      <c r="C559" s="193" t="s">
        <v>818</v>
      </c>
      <c r="D559" s="194" t="s">
        <v>346</v>
      </c>
      <c r="E559" s="194">
        <v>1</v>
      </c>
      <c r="F559" s="195">
        <v>29.536912155318841</v>
      </c>
      <c r="G559" s="196">
        <f t="shared" ref="G559:G567" si="21">F559*(100-$G$5)/100</f>
        <v>29.536912155318841</v>
      </c>
    </row>
    <row r="560" spans="2:7" ht="14.25" customHeight="1">
      <c r="B560" s="192" t="s">
        <v>1483</v>
      </c>
      <c r="C560" s="193" t="s">
        <v>819</v>
      </c>
      <c r="D560" s="194" t="s">
        <v>347</v>
      </c>
      <c r="E560" s="194">
        <v>1</v>
      </c>
      <c r="F560" s="195">
        <v>34.0893903590744</v>
      </c>
      <c r="G560" s="196">
        <f t="shared" si="21"/>
        <v>34.0893903590744</v>
      </c>
    </row>
    <row r="561" spans="2:8" ht="14.25" customHeight="1">
      <c r="B561" s="242"/>
      <c r="C561" s="193" t="s">
        <v>820</v>
      </c>
      <c r="D561" s="194" t="s">
        <v>348</v>
      </c>
      <c r="E561" s="194">
        <v>1</v>
      </c>
      <c r="F561" s="195">
        <v>38.370887717368326</v>
      </c>
      <c r="G561" s="196">
        <f t="shared" si="21"/>
        <v>38.370887717368326</v>
      </c>
    </row>
    <row r="562" spans="2:8" ht="14.25" customHeight="1">
      <c r="B562" s="242"/>
      <c r="C562" s="193" t="s">
        <v>821</v>
      </c>
      <c r="D562" s="194" t="s">
        <v>349</v>
      </c>
      <c r="E562" s="194">
        <v>1</v>
      </c>
      <c r="F562" s="195">
        <v>54.873621205982239</v>
      </c>
      <c r="G562" s="196">
        <f t="shared" si="21"/>
        <v>54.873621205982232</v>
      </c>
    </row>
    <row r="563" spans="2:8" ht="14.25" customHeight="1">
      <c r="B563" s="242"/>
      <c r="C563" s="193" t="s">
        <v>822</v>
      </c>
      <c r="D563" s="194" t="s">
        <v>350</v>
      </c>
      <c r="E563" s="194">
        <v>1</v>
      </c>
      <c r="F563" s="195">
        <v>73.815182303750944</v>
      </c>
      <c r="G563" s="196">
        <f t="shared" si="21"/>
        <v>73.815182303750944</v>
      </c>
    </row>
    <row r="564" spans="2:8" ht="14.25" customHeight="1">
      <c r="B564" s="242"/>
      <c r="C564" s="193" t="s">
        <v>823</v>
      </c>
      <c r="D564" s="194" t="s">
        <v>351</v>
      </c>
      <c r="E564" s="194">
        <v>1</v>
      </c>
      <c r="F564" s="195">
        <v>87.824892014117736</v>
      </c>
      <c r="G564" s="196">
        <f t="shared" si="21"/>
        <v>87.824892014117736</v>
      </c>
    </row>
    <row r="565" spans="2:8" ht="14.25" customHeight="1">
      <c r="B565" s="242"/>
      <c r="C565" s="193" t="s">
        <v>824</v>
      </c>
      <c r="D565" s="194" t="s">
        <v>352</v>
      </c>
      <c r="E565" s="194">
        <v>1</v>
      </c>
      <c r="F565" s="195">
        <v>193.72420642052694</v>
      </c>
      <c r="G565" s="196">
        <f t="shared" si="21"/>
        <v>193.72420642052694</v>
      </c>
    </row>
    <row r="566" spans="2:8" ht="14.25" customHeight="1">
      <c r="B566" s="242"/>
      <c r="C566" s="193" t="s">
        <v>825</v>
      </c>
      <c r="D566" s="194" t="s">
        <v>353</v>
      </c>
      <c r="E566" s="194">
        <v>1</v>
      </c>
      <c r="F566" s="195">
        <v>239.0728509085325</v>
      </c>
      <c r="G566" s="196">
        <f t="shared" si="21"/>
        <v>239.0728509085325</v>
      </c>
    </row>
    <row r="567" spans="2:8" ht="14.25" customHeight="1">
      <c r="B567" s="242"/>
      <c r="C567" s="193" t="s">
        <v>826</v>
      </c>
      <c r="D567" s="194" t="s">
        <v>354</v>
      </c>
      <c r="E567" s="194">
        <v>1</v>
      </c>
      <c r="F567" s="195">
        <v>354.72747575156075</v>
      </c>
      <c r="G567" s="196">
        <f t="shared" si="21"/>
        <v>354.7274757515608</v>
      </c>
    </row>
    <row r="568" spans="2:8" ht="14.25" customHeight="1">
      <c r="B568" s="242"/>
      <c r="C568" s="217"/>
      <c r="D568" s="218"/>
      <c r="E568" s="218"/>
      <c r="F568" s="219"/>
      <c r="G568" s="220"/>
    </row>
    <row r="569" spans="2:8" ht="14.25" customHeight="1" thickBot="1">
      <c r="B569" s="243"/>
      <c r="C569" s="224"/>
      <c r="D569" s="225"/>
      <c r="E569" s="225"/>
      <c r="F569" s="226"/>
      <c r="G569" s="227"/>
    </row>
    <row r="570" spans="2:8" ht="14.25" customHeight="1">
      <c r="B570" s="822"/>
      <c r="C570" s="217"/>
      <c r="D570" s="218"/>
      <c r="E570" s="218"/>
      <c r="F570" s="219"/>
      <c r="G570" s="678"/>
    </row>
    <row r="571" spans="2:8" ht="14.25" customHeight="1" thickBot="1">
      <c r="B571" s="244"/>
      <c r="C571" s="209"/>
      <c r="E571" s="181"/>
      <c r="F571" s="210"/>
      <c r="G571" s="211"/>
    </row>
    <row r="572" spans="2:8" ht="14.25" customHeight="1">
      <c r="B572" s="245"/>
      <c r="C572" s="212"/>
      <c r="D572" s="213"/>
      <c r="E572" s="213"/>
      <c r="F572" s="214"/>
      <c r="G572" s="215"/>
    </row>
    <row r="573" spans="2:8" ht="14.25" customHeight="1">
      <c r="B573" s="250"/>
      <c r="C573" s="217"/>
      <c r="D573" s="217"/>
      <c r="E573" s="247"/>
      <c r="F573" s="248"/>
      <c r="G573" s="249"/>
      <c r="H573" s="222"/>
    </row>
    <row r="574" spans="2:8" ht="14.25" customHeight="1">
      <c r="B574" s="192" t="s">
        <v>1484</v>
      </c>
      <c r="C574" s="193" t="s">
        <v>827</v>
      </c>
      <c r="D574" s="194" t="s">
        <v>346</v>
      </c>
      <c r="E574" s="194">
        <v>1</v>
      </c>
      <c r="F574" s="195">
        <v>43.143932642949885</v>
      </c>
      <c r="G574" s="196">
        <f t="shared" ref="G574:G582" si="22">F574*(100-$G$5)/100</f>
        <v>43.143932642949885</v>
      </c>
      <c r="H574" s="222"/>
    </row>
    <row r="575" spans="2:8" ht="14.25" customHeight="1">
      <c r="B575" s="192" t="s">
        <v>1485</v>
      </c>
      <c r="C575" s="193" t="s">
        <v>828</v>
      </c>
      <c r="D575" s="194" t="s">
        <v>347</v>
      </c>
      <c r="E575" s="194">
        <v>1</v>
      </c>
      <c r="F575" s="195">
        <v>59.193475586127249</v>
      </c>
      <c r="G575" s="196">
        <f t="shared" si="22"/>
        <v>59.193475586127249</v>
      </c>
      <c r="H575" s="222"/>
    </row>
    <row r="576" spans="2:8" ht="14.25" customHeight="1">
      <c r="B576" s="250"/>
      <c r="C576" s="193" t="s">
        <v>829</v>
      </c>
      <c r="D576" s="194" t="s">
        <v>348</v>
      </c>
      <c r="E576" s="194">
        <v>1</v>
      </c>
      <c r="F576" s="195">
        <v>65.291151399664187</v>
      </c>
      <c r="G576" s="196">
        <f t="shared" si="22"/>
        <v>65.291151399664187</v>
      </c>
      <c r="H576" s="222"/>
    </row>
    <row r="577" spans="2:8" ht="14.25" customHeight="1">
      <c r="B577" s="250"/>
      <c r="C577" s="193" t="s">
        <v>830</v>
      </c>
      <c r="D577" s="194" t="s">
        <v>349</v>
      </c>
      <c r="E577" s="194">
        <v>1</v>
      </c>
      <c r="F577" s="195">
        <v>121.7521779184046</v>
      </c>
      <c r="G577" s="196">
        <f t="shared" si="22"/>
        <v>121.7521779184046</v>
      </c>
      <c r="H577" s="222"/>
    </row>
    <row r="578" spans="2:8" ht="14.25" customHeight="1">
      <c r="B578" s="250"/>
      <c r="C578" s="193" t="s">
        <v>831</v>
      </c>
      <c r="D578" s="194" t="s">
        <v>350</v>
      </c>
      <c r="E578" s="194">
        <v>1</v>
      </c>
      <c r="F578" s="195">
        <v>199.90022124566786</v>
      </c>
      <c r="G578" s="196">
        <f t="shared" si="22"/>
        <v>199.90022124566786</v>
      </c>
      <c r="H578" s="222"/>
    </row>
    <row r="579" spans="2:8" ht="14.25" customHeight="1">
      <c r="B579" s="250"/>
      <c r="C579" s="193" t="s">
        <v>832</v>
      </c>
      <c r="D579" s="194" t="s">
        <v>351</v>
      </c>
      <c r="E579" s="194">
        <v>1</v>
      </c>
      <c r="F579" s="195">
        <v>247.30102190938882</v>
      </c>
      <c r="G579" s="196">
        <f t="shared" si="22"/>
        <v>247.30102190938885</v>
      </c>
      <c r="H579" s="222"/>
    </row>
    <row r="580" spans="2:8" ht="14.25" customHeight="1">
      <c r="B580" s="250"/>
      <c r="C580" s="193" t="s">
        <v>833</v>
      </c>
      <c r="D580" s="194" t="s">
        <v>352</v>
      </c>
      <c r="E580" s="194">
        <v>1</v>
      </c>
      <c r="F580" s="195">
        <v>363.27191285363813</v>
      </c>
      <c r="G580" s="196">
        <f t="shared" si="22"/>
        <v>363.27191285363813</v>
      </c>
      <c r="H580" s="222"/>
    </row>
    <row r="581" spans="2:8" ht="14.25" customHeight="1">
      <c r="B581" s="250"/>
      <c r="C581" s="193" t="s">
        <v>834</v>
      </c>
      <c r="D581" s="194" t="s">
        <v>353</v>
      </c>
      <c r="E581" s="194">
        <v>1</v>
      </c>
      <c r="F581" s="195">
        <v>464.60262932104661</v>
      </c>
      <c r="G581" s="196">
        <f t="shared" si="22"/>
        <v>464.60262932104661</v>
      </c>
      <c r="H581" s="222"/>
    </row>
    <row r="582" spans="2:8" ht="14.25" customHeight="1">
      <c r="B582" s="250"/>
      <c r="C582" s="193" t="s">
        <v>835</v>
      </c>
      <c r="D582" s="194" t="s">
        <v>354</v>
      </c>
      <c r="E582" s="194">
        <v>1</v>
      </c>
      <c r="F582" s="195">
        <v>924.71828964722613</v>
      </c>
      <c r="G582" s="196">
        <f t="shared" si="22"/>
        <v>924.71828964722624</v>
      </c>
    </row>
    <row r="583" spans="2:8" ht="14.25" customHeight="1">
      <c r="B583" s="242"/>
      <c r="C583" s="217"/>
      <c r="D583" s="218"/>
      <c r="E583" s="218"/>
      <c r="F583" s="219"/>
      <c r="G583" s="220"/>
    </row>
    <row r="584" spans="2:8" ht="14.25" customHeight="1" thickBot="1">
      <c r="B584" s="243"/>
      <c r="C584" s="224"/>
      <c r="D584" s="225"/>
      <c r="E584" s="225"/>
      <c r="F584" s="226"/>
      <c r="G584" s="227"/>
    </row>
    <row r="585" spans="2:8" ht="14.25" customHeight="1" thickBot="1">
      <c r="B585" s="244"/>
      <c r="C585" s="209"/>
      <c r="E585" s="181"/>
      <c r="F585" s="210"/>
      <c r="G585" s="211"/>
    </row>
    <row r="586" spans="2:8" ht="14.25" customHeight="1">
      <c r="B586" s="245"/>
      <c r="C586" s="212"/>
      <c r="D586" s="213"/>
      <c r="E586" s="213"/>
      <c r="F586" s="214"/>
      <c r="G586" s="215"/>
    </row>
    <row r="587" spans="2:8" ht="14.25" customHeight="1">
      <c r="B587" s="250"/>
      <c r="C587" s="217"/>
      <c r="D587" s="217"/>
      <c r="E587" s="247"/>
      <c r="F587" s="248"/>
      <c r="G587" s="249"/>
      <c r="H587" s="222"/>
    </row>
    <row r="588" spans="2:8" ht="14.25" customHeight="1">
      <c r="B588" s="192" t="s">
        <v>1484</v>
      </c>
      <c r="C588" s="193" t="s">
        <v>836</v>
      </c>
      <c r="D588" s="194" t="s">
        <v>346</v>
      </c>
      <c r="E588" s="194">
        <v>1</v>
      </c>
      <c r="F588" s="195">
        <v>41.849614663661413</v>
      </c>
      <c r="G588" s="196">
        <f t="shared" ref="G588:G596" si="23">F588*(100-$G$5)/100</f>
        <v>41.849614663661413</v>
      </c>
      <c r="H588" s="222"/>
    </row>
    <row r="589" spans="2:8" ht="14.25" customHeight="1">
      <c r="B589" s="192" t="s">
        <v>1486</v>
      </c>
      <c r="C589" s="193" t="s">
        <v>837</v>
      </c>
      <c r="D589" s="194" t="s">
        <v>347</v>
      </c>
      <c r="E589" s="194">
        <v>1</v>
      </c>
      <c r="F589" s="195">
        <v>56.949991088693878</v>
      </c>
      <c r="G589" s="196">
        <f t="shared" si="23"/>
        <v>56.949991088693878</v>
      </c>
      <c r="H589" s="222"/>
    </row>
    <row r="590" spans="2:8" ht="14.25" customHeight="1">
      <c r="B590" s="250"/>
      <c r="C590" s="193" t="s">
        <v>838</v>
      </c>
      <c r="D590" s="194" t="s">
        <v>348</v>
      </c>
      <c r="E590" s="194">
        <v>1</v>
      </c>
      <c r="F590" s="195">
        <v>62.846328549897017</v>
      </c>
      <c r="G590" s="196">
        <f t="shared" si="23"/>
        <v>62.846328549897017</v>
      </c>
      <c r="H590" s="222"/>
    </row>
    <row r="591" spans="2:8" ht="14.25" customHeight="1">
      <c r="B591" s="250"/>
      <c r="C591" s="193" t="s">
        <v>839</v>
      </c>
      <c r="D591" s="194" t="s">
        <v>349</v>
      </c>
      <c r="E591" s="194">
        <v>1</v>
      </c>
      <c r="F591" s="195">
        <v>88.962789109762696</v>
      </c>
      <c r="G591" s="196">
        <f t="shared" si="23"/>
        <v>88.962789109762696</v>
      </c>
      <c r="H591" s="222"/>
    </row>
    <row r="592" spans="2:8" ht="14.25" customHeight="1">
      <c r="B592" s="250"/>
      <c r="C592" s="193" t="s">
        <v>840</v>
      </c>
      <c r="D592" s="194" t="s">
        <v>350</v>
      </c>
      <c r="E592" s="194">
        <v>1</v>
      </c>
      <c r="F592" s="195">
        <v>156.69876335919406</v>
      </c>
      <c r="G592" s="196">
        <f t="shared" si="23"/>
        <v>156.69876335919406</v>
      </c>
      <c r="H592" s="222"/>
    </row>
    <row r="593" spans="2:8" ht="14.25" customHeight="1">
      <c r="B593" s="250"/>
      <c r="C593" s="193" t="s">
        <v>841</v>
      </c>
      <c r="D593" s="194" t="s">
        <v>351</v>
      </c>
      <c r="E593" s="194">
        <v>1</v>
      </c>
      <c r="F593" s="195">
        <v>204.15708926643893</v>
      </c>
      <c r="G593" s="196">
        <f t="shared" si="23"/>
        <v>204.15708926643893</v>
      </c>
      <c r="H593" s="222"/>
    </row>
    <row r="594" spans="2:8" ht="14.25" customHeight="1">
      <c r="B594" s="250"/>
      <c r="C594" s="193" t="s">
        <v>842</v>
      </c>
      <c r="D594" s="194" t="s">
        <v>352</v>
      </c>
      <c r="E594" s="194">
        <v>1</v>
      </c>
      <c r="F594" s="195">
        <v>274.82685093559087</v>
      </c>
      <c r="G594" s="196">
        <f t="shared" si="23"/>
        <v>274.82685093559087</v>
      </c>
      <c r="H594" s="222"/>
    </row>
    <row r="595" spans="2:8" ht="14.25" customHeight="1">
      <c r="B595" s="250"/>
      <c r="C595" s="193" t="s">
        <v>843</v>
      </c>
      <c r="D595" s="194" t="s">
        <v>353</v>
      </c>
      <c r="E595" s="194">
        <v>1</v>
      </c>
      <c r="F595" s="195">
        <v>354.35550010742844</v>
      </c>
      <c r="G595" s="196">
        <f t="shared" si="23"/>
        <v>354.35550010742844</v>
      </c>
      <c r="H595" s="222"/>
    </row>
    <row r="596" spans="2:8" ht="14.25" customHeight="1">
      <c r="B596" s="250"/>
      <c r="C596" s="193" t="s">
        <v>844</v>
      </c>
      <c r="D596" s="194" t="s">
        <v>354</v>
      </c>
      <c r="E596" s="194">
        <v>1</v>
      </c>
      <c r="F596" s="195">
        <v>630.04522969587845</v>
      </c>
      <c r="G596" s="196">
        <f t="shared" si="23"/>
        <v>630.04522969587845</v>
      </c>
    </row>
    <row r="597" spans="2:8" ht="14.25" customHeight="1">
      <c r="B597" s="242"/>
      <c r="C597" s="217"/>
      <c r="D597" s="218"/>
      <c r="E597" s="218"/>
      <c r="F597" s="219"/>
      <c r="G597" s="220"/>
    </row>
    <row r="598" spans="2:8" ht="14.25" customHeight="1" thickBot="1">
      <c r="B598" s="243"/>
      <c r="C598" s="224"/>
      <c r="D598" s="225"/>
      <c r="E598" s="225"/>
      <c r="F598" s="226"/>
      <c r="G598" s="227"/>
    </row>
    <row r="599" spans="2:8" ht="14.25" customHeight="1" thickBot="1">
      <c r="B599" s="244"/>
      <c r="C599" s="209"/>
      <c r="E599" s="181"/>
      <c r="F599" s="210"/>
      <c r="G599" s="211"/>
    </row>
    <row r="600" spans="2:8" ht="14.25" customHeight="1">
      <c r="B600" s="245"/>
      <c r="C600" s="212"/>
      <c r="D600" s="213"/>
      <c r="E600" s="213"/>
      <c r="F600" s="214"/>
      <c r="G600" s="215"/>
    </row>
    <row r="601" spans="2:8" ht="14.25" customHeight="1">
      <c r="B601" s="250"/>
      <c r="C601" s="217"/>
      <c r="D601" s="217"/>
      <c r="E601" s="217"/>
      <c r="F601" s="217"/>
      <c r="G601" s="249"/>
      <c r="H601" s="222"/>
    </row>
    <row r="602" spans="2:8" ht="14.25" customHeight="1">
      <c r="B602" s="192" t="s">
        <v>1487</v>
      </c>
      <c r="C602" s="193" t="s">
        <v>845</v>
      </c>
      <c r="D602" s="194" t="s">
        <v>346</v>
      </c>
      <c r="E602" s="194">
        <v>1</v>
      </c>
      <c r="F602" s="195">
        <v>12.080301140025968</v>
      </c>
      <c r="G602" s="196">
        <f t="shared" ref="G602:G610" si="24">F602*(100-$G$5)/100</f>
        <v>12.080301140025968</v>
      </c>
      <c r="H602" s="222"/>
    </row>
    <row r="603" spans="2:8" ht="14.25" customHeight="1">
      <c r="B603" s="192" t="s">
        <v>1485</v>
      </c>
      <c r="C603" s="193" t="s">
        <v>846</v>
      </c>
      <c r="D603" s="194" t="s">
        <v>347</v>
      </c>
      <c r="E603" s="194">
        <v>1</v>
      </c>
      <c r="F603" s="195">
        <v>13.590338782529219</v>
      </c>
      <c r="G603" s="196">
        <f t="shared" si="24"/>
        <v>13.590338782529221</v>
      </c>
      <c r="H603" s="222"/>
    </row>
    <row r="604" spans="2:8" ht="14.25" customHeight="1">
      <c r="B604" s="250"/>
      <c r="C604" s="193" t="s">
        <v>847</v>
      </c>
      <c r="D604" s="194" t="s">
        <v>348</v>
      </c>
      <c r="E604" s="194">
        <v>1</v>
      </c>
      <c r="F604" s="195">
        <v>16.358741127118503</v>
      </c>
      <c r="G604" s="196">
        <f t="shared" si="24"/>
        <v>16.358741127118503</v>
      </c>
      <c r="H604" s="222"/>
    </row>
    <row r="605" spans="2:8" ht="14.25" customHeight="1">
      <c r="B605" s="250"/>
      <c r="C605" s="193" t="s">
        <v>848</v>
      </c>
      <c r="D605" s="194" t="s">
        <v>349</v>
      </c>
      <c r="E605" s="194">
        <v>1</v>
      </c>
      <c r="F605" s="195">
        <v>21.39219993546266</v>
      </c>
      <c r="G605" s="196">
        <f t="shared" si="24"/>
        <v>21.39219993546266</v>
      </c>
      <c r="H605" s="222"/>
    </row>
    <row r="606" spans="2:8" ht="14.25" customHeight="1">
      <c r="B606" s="250"/>
      <c r="C606" s="193" t="s">
        <v>849</v>
      </c>
      <c r="D606" s="194" t="s">
        <v>350</v>
      </c>
      <c r="E606" s="194">
        <v>1</v>
      </c>
      <c r="F606" s="195">
        <v>26.425658743806803</v>
      </c>
      <c r="G606" s="196">
        <f t="shared" si="24"/>
        <v>26.425658743806803</v>
      </c>
      <c r="H606" s="222"/>
    </row>
    <row r="607" spans="2:8" ht="14.25" customHeight="1">
      <c r="B607" s="250"/>
      <c r="C607" s="193" t="s">
        <v>850</v>
      </c>
      <c r="D607" s="194" t="s">
        <v>351</v>
      </c>
      <c r="E607" s="194">
        <v>1</v>
      </c>
      <c r="F607" s="195">
        <v>33.975846956323039</v>
      </c>
      <c r="G607" s="196">
        <f t="shared" si="24"/>
        <v>33.975846956323039</v>
      </c>
      <c r="H607" s="222"/>
    </row>
    <row r="608" spans="2:8" ht="14.25" customHeight="1">
      <c r="B608" s="250"/>
      <c r="C608" s="193" t="s">
        <v>851</v>
      </c>
      <c r="D608" s="194" t="s">
        <v>352</v>
      </c>
      <c r="E608" s="194">
        <v>1</v>
      </c>
      <c r="F608" s="195">
        <v>55.368046891785681</v>
      </c>
      <c r="G608" s="196">
        <f t="shared" si="24"/>
        <v>55.368046891785681</v>
      </c>
      <c r="H608" s="222"/>
    </row>
    <row r="609" spans="2:8" ht="14.25" customHeight="1">
      <c r="B609" s="250"/>
      <c r="C609" s="193" t="s">
        <v>852</v>
      </c>
      <c r="D609" s="194" t="s">
        <v>353</v>
      </c>
      <c r="E609" s="194">
        <v>1</v>
      </c>
      <c r="F609" s="195">
        <v>66.693329210560023</v>
      </c>
      <c r="G609" s="196">
        <f t="shared" si="24"/>
        <v>66.693329210560023</v>
      </c>
      <c r="H609" s="222"/>
    </row>
    <row r="610" spans="2:8" ht="14.25" customHeight="1">
      <c r="B610" s="250"/>
      <c r="C610" s="193" t="s">
        <v>853</v>
      </c>
      <c r="D610" s="194" t="s">
        <v>354</v>
      </c>
      <c r="E610" s="194">
        <v>1</v>
      </c>
      <c r="F610" s="195">
        <v>88.085529146022722</v>
      </c>
      <c r="G610" s="196">
        <f t="shared" si="24"/>
        <v>88.085529146022722</v>
      </c>
    </row>
    <row r="611" spans="2:8" ht="14.25" customHeight="1">
      <c r="B611" s="242"/>
      <c r="C611" s="217"/>
      <c r="D611" s="218"/>
      <c r="E611" s="218"/>
      <c r="F611" s="219"/>
      <c r="G611" s="220"/>
    </row>
    <row r="612" spans="2:8" ht="14.25" customHeight="1" thickBot="1">
      <c r="B612" s="243"/>
      <c r="C612" s="224"/>
      <c r="D612" s="225"/>
      <c r="E612" s="225"/>
      <c r="F612" s="226"/>
      <c r="G612" s="227"/>
    </row>
    <row r="613" spans="2:8" ht="14.25" customHeight="1" thickBot="1">
      <c r="B613" s="244"/>
      <c r="C613" s="209"/>
      <c r="E613" s="181"/>
      <c r="F613" s="210"/>
      <c r="G613" s="211"/>
    </row>
    <row r="614" spans="2:8" ht="14.25" customHeight="1">
      <c r="B614" s="245"/>
      <c r="C614" s="212"/>
      <c r="D614" s="213"/>
      <c r="E614" s="213"/>
      <c r="F614" s="214"/>
      <c r="G614" s="215"/>
    </row>
    <row r="615" spans="2:8" ht="14.25" customHeight="1">
      <c r="B615" s="250"/>
      <c r="C615" s="217"/>
      <c r="D615" s="217"/>
      <c r="E615" s="247"/>
      <c r="F615" s="248"/>
      <c r="G615" s="249"/>
      <c r="H615" s="222"/>
    </row>
    <row r="616" spans="2:8" ht="14.25" customHeight="1">
      <c r="B616" s="192" t="s">
        <v>1487</v>
      </c>
      <c r="C616" s="193" t="s">
        <v>854</v>
      </c>
      <c r="D616" s="194" t="s">
        <v>346</v>
      </c>
      <c r="E616" s="194">
        <v>1</v>
      </c>
      <c r="F616" s="195">
        <v>15.855395246284083</v>
      </c>
      <c r="G616" s="196">
        <f t="shared" ref="G616:G624" si="25">F616*(100-$G$5)/100</f>
        <v>15.855395246284083</v>
      </c>
      <c r="H616" s="222"/>
    </row>
    <row r="617" spans="2:8" ht="14.25" customHeight="1">
      <c r="B617" s="192" t="s">
        <v>1486</v>
      </c>
      <c r="C617" s="193" t="s">
        <v>855</v>
      </c>
      <c r="D617" s="194" t="s">
        <v>347</v>
      </c>
      <c r="E617" s="194">
        <v>1</v>
      </c>
      <c r="F617" s="195">
        <v>15.855395246284083</v>
      </c>
      <c r="G617" s="196">
        <f t="shared" si="25"/>
        <v>15.855395246284083</v>
      </c>
      <c r="H617" s="222"/>
    </row>
    <row r="618" spans="2:8" ht="14.25" customHeight="1">
      <c r="B618" s="250"/>
      <c r="C618" s="193" t="s">
        <v>856</v>
      </c>
      <c r="D618" s="194" t="s">
        <v>348</v>
      </c>
      <c r="E618" s="194">
        <v>1</v>
      </c>
      <c r="F618" s="195">
        <v>17.61710582920454</v>
      </c>
      <c r="G618" s="196">
        <f t="shared" si="25"/>
        <v>17.61710582920454</v>
      </c>
      <c r="H618" s="222"/>
    </row>
    <row r="619" spans="2:8" ht="14.25" customHeight="1">
      <c r="B619" s="250"/>
      <c r="C619" s="193" t="s">
        <v>857</v>
      </c>
      <c r="D619" s="194" t="s">
        <v>349</v>
      </c>
      <c r="E619" s="194">
        <v>1</v>
      </c>
      <c r="F619" s="195">
        <v>23.65725639921753</v>
      </c>
      <c r="G619" s="196">
        <f t="shared" si="25"/>
        <v>23.65725639921753</v>
      </c>
      <c r="H619" s="222"/>
    </row>
    <row r="620" spans="2:8" ht="14.25" customHeight="1">
      <c r="B620" s="250"/>
      <c r="C620" s="193" t="s">
        <v>858</v>
      </c>
      <c r="D620" s="194" t="s">
        <v>350</v>
      </c>
      <c r="E620" s="194">
        <v>1</v>
      </c>
      <c r="F620" s="195">
        <v>28.942388147978889</v>
      </c>
      <c r="G620" s="196">
        <f t="shared" si="25"/>
        <v>28.942388147978889</v>
      </c>
      <c r="H620" s="222"/>
    </row>
    <row r="621" spans="2:8" ht="14.25" customHeight="1">
      <c r="B621" s="250"/>
      <c r="C621" s="193" t="s">
        <v>859</v>
      </c>
      <c r="D621" s="194" t="s">
        <v>351</v>
      </c>
      <c r="E621" s="194">
        <v>1</v>
      </c>
      <c r="F621" s="195">
        <v>36.492576360495114</v>
      </c>
      <c r="G621" s="196">
        <f t="shared" si="25"/>
        <v>36.492576360495114</v>
      </c>
      <c r="H621" s="222"/>
    </row>
    <row r="622" spans="2:8" ht="14.25" customHeight="1">
      <c r="B622" s="250"/>
      <c r="C622" s="193" t="s">
        <v>860</v>
      </c>
      <c r="D622" s="194" t="s">
        <v>352</v>
      </c>
      <c r="E622" s="194">
        <v>1</v>
      </c>
      <c r="F622" s="195">
        <v>63.924926865970754</v>
      </c>
      <c r="G622" s="196">
        <f t="shared" si="25"/>
        <v>63.924926865970754</v>
      </c>
      <c r="H622" s="222"/>
    </row>
    <row r="623" spans="2:8" ht="14.25" customHeight="1">
      <c r="B623" s="250"/>
      <c r="C623" s="193" t="s">
        <v>861</v>
      </c>
      <c r="D623" s="194" t="s">
        <v>353</v>
      </c>
      <c r="E623" s="194">
        <v>1</v>
      </c>
      <c r="F623" s="195">
        <v>72.985152720990229</v>
      </c>
      <c r="G623" s="196">
        <f t="shared" si="25"/>
        <v>72.985152720990229</v>
      </c>
      <c r="H623" s="222"/>
    </row>
    <row r="624" spans="2:8" ht="14.25" customHeight="1">
      <c r="B624" s="250"/>
      <c r="C624" s="193" t="s">
        <v>862</v>
      </c>
      <c r="D624" s="194" t="s">
        <v>354</v>
      </c>
      <c r="E624" s="194">
        <v>1</v>
      </c>
      <c r="F624" s="195">
        <v>89.343893848108749</v>
      </c>
      <c r="G624" s="196">
        <f t="shared" si="25"/>
        <v>89.343893848108749</v>
      </c>
    </row>
    <row r="625" spans="2:7" ht="14.25" customHeight="1">
      <c r="B625" s="242"/>
      <c r="C625" s="217"/>
      <c r="D625" s="218"/>
      <c r="E625" s="218"/>
      <c r="F625" s="219"/>
      <c r="G625" s="220"/>
    </row>
    <row r="626" spans="2:7" ht="14.25" customHeight="1" thickBot="1">
      <c r="B626" s="243"/>
      <c r="C626" s="224"/>
      <c r="D626" s="225"/>
      <c r="E626" s="225"/>
      <c r="F626" s="226"/>
      <c r="G626" s="227"/>
    </row>
    <row r="627" spans="2:7" ht="14.25" customHeight="1">
      <c r="B627" s="244"/>
      <c r="C627" s="229"/>
      <c r="D627" s="230"/>
      <c r="E627" s="230"/>
      <c r="F627" s="231"/>
      <c r="G627" s="232"/>
    </row>
    <row r="628" spans="2:7" ht="14.25" customHeight="1">
      <c r="B628" s="244"/>
      <c r="C628" s="229"/>
      <c r="D628" s="230"/>
      <c r="E628" s="230"/>
      <c r="F628" s="231"/>
      <c r="G628" s="232"/>
    </row>
    <row r="629" spans="2:7" ht="14.25" customHeight="1">
      <c r="B629" s="244"/>
      <c r="C629" s="229"/>
      <c r="D629" s="230"/>
      <c r="E629" s="230"/>
      <c r="F629" s="231"/>
      <c r="G629" s="232"/>
    </row>
    <row r="630" spans="2:7" ht="14.25" customHeight="1">
      <c r="B630" s="244"/>
      <c r="C630" s="229"/>
      <c r="D630" s="230"/>
      <c r="E630" s="230"/>
      <c r="F630" s="231"/>
      <c r="G630" s="232"/>
    </row>
    <row r="631" spans="2:7" ht="14.25" customHeight="1">
      <c r="B631" s="244"/>
      <c r="C631" s="229"/>
      <c r="D631" s="230"/>
      <c r="E631" s="230"/>
      <c r="F631" s="231"/>
      <c r="G631" s="232"/>
    </row>
    <row r="632" spans="2:7" ht="14.25" customHeight="1">
      <c r="B632" s="244"/>
      <c r="C632" s="229"/>
      <c r="D632" s="230"/>
      <c r="E632" s="230"/>
      <c r="F632" s="231"/>
      <c r="G632" s="232"/>
    </row>
    <row r="633" spans="2:7" ht="14.25" customHeight="1">
      <c r="B633" s="244"/>
      <c r="C633" s="229"/>
      <c r="D633" s="230"/>
      <c r="E633" s="230"/>
      <c r="F633" s="231"/>
      <c r="G633" s="232"/>
    </row>
    <row r="634" spans="2:7" ht="14.25" customHeight="1" thickBot="1">
      <c r="B634" s="244"/>
      <c r="C634" s="229"/>
      <c r="D634" s="230"/>
      <c r="E634" s="230"/>
      <c r="F634" s="231"/>
      <c r="G634" s="232"/>
    </row>
    <row r="635" spans="2:7" ht="14.25" customHeight="1">
      <c r="B635" s="245"/>
      <c r="C635" s="212"/>
      <c r="D635" s="212"/>
      <c r="E635" s="213"/>
      <c r="F635" s="214"/>
      <c r="G635" s="246"/>
    </row>
    <row r="636" spans="2:7" ht="14.25" customHeight="1">
      <c r="B636" s="241"/>
      <c r="C636" s="217"/>
      <c r="D636" s="217"/>
      <c r="E636" s="217"/>
      <c r="F636" s="217"/>
      <c r="G636" s="249"/>
    </row>
    <row r="637" spans="2:7" ht="14.25" customHeight="1">
      <c r="B637" s="192" t="s">
        <v>1488</v>
      </c>
      <c r="C637" s="193" t="s">
        <v>863</v>
      </c>
      <c r="D637" s="194" t="s">
        <v>347</v>
      </c>
      <c r="E637" s="194">
        <v>1</v>
      </c>
      <c r="F637" s="260">
        <v>43.736308457508798</v>
      </c>
      <c r="G637" s="261">
        <f t="shared" ref="G637:G652" si="26">F637*(100-$G$5)/100</f>
        <v>43.736308457508791</v>
      </c>
    </row>
    <row r="638" spans="2:7" ht="14.25" customHeight="1">
      <c r="B638" s="192" t="s">
        <v>1489</v>
      </c>
      <c r="C638" s="193" t="s">
        <v>864</v>
      </c>
      <c r="D638" s="194" t="s">
        <v>348</v>
      </c>
      <c r="E638" s="194">
        <v>1</v>
      </c>
      <c r="F638" s="260">
        <v>46.920333391683101</v>
      </c>
      <c r="G638" s="261">
        <f t="shared" si="26"/>
        <v>46.920333391683101</v>
      </c>
    </row>
    <row r="639" spans="2:7" ht="14.25" customHeight="1">
      <c r="B639" s="197"/>
      <c r="C639" s="193" t="s">
        <v>865</v>
      </c>
      <c r="D639" s="194" t="s">
        <v>349</v>
      </c>
      <c r="E639" s="194">
        <v>1</v>
      </c>
      <c r="F639" s="260">
        <v>51.554105849077146</v>
      </c>
      <c r="G639" s="261">
        <f t="shared" si="26"/>
        <v>51.554105849077153</v>
      </c>
    </row>
    <row r="640" spans="2:7" ht="14.25" customHeight="1">
      <c r="B640" s="197"/>
      <c r="C640" s="193" t="s">
        <v>866</v>
      </c>
      <c r="D640" s="194" t="s">
        <v>350</v>
      </c>
      <c r="E640" s="194">
        <v>1</v>
      </c>
      <c r="F640" s="260">
        <v>56.24207447556352</v>
      </c>
      <c r="G640" s="261">
        <f t="shared" si="26"/>
        <v>56.24207447556352</v>
      </c>
    </row>
    <row r="641" spans="2:7" ht="14.25" customHeight="1">
      <c r="B641" s="197"/>
      <c r="C641" s="193" t="s">
        <v>867</v>
      </c>
      <c r="D641" s="194" t="s">
        <v>351</v>
      </c>
      <c r="E641" s="194">
        <v>1</v>
      </c>
      <c r="F641" s="260">
        <v>77.188893829748352</v>
      </c>
      <c r="G641" s="261">
        <f t="shared" si="26"/>
        <v>77.188893829748352</v>
      </c>
    </row>
    <row r="642" spans="2:7" ht="14.25" customHeight="1">
      <c r="B642" s="197"/>
      <c r="C642" s="193" t="s">
        <v>868</v>
      </c>
      <c r="D642" s="194" t="s">
        <v>352</v>
      </c>
      <c r="E642" s="194">
        <v>1</v>
      </c>
      <c r="F642" s="260">
        <v>217.10985338386658</v>
      </c>
      <c r="G642" s="261">
        <f t="shared" si="26"/>
        <v>217.10985338386658</v>
      </c>
    </row>
    <row r="643" spans="2:7" ht="14.25" customHeight="1">
      <c r="B643" s="197"/>
      <c r="C643" s="193" t="s">
        <v>869</v>
      </c>
      <c r="D643" s="194" t="s">
        <v>353</v>
      </c>
      <c r="E643" s="194">
        <v>1</v>
      </c>
      <c r="F643" s="260">
        <v>224.23664961950774</v>
      </c>
      <c r="G643" s="261">
        <f t="shared" si="26"/>
        <v>224.23664961950774</v>
      </c>
    </row>
    <row r="644" spans="2:7" ht="14.25" customHeight="1">
      <c r="B644" s="197"/>
      <c r="C644" s="193" t="s">
        <v>870</v>
      </c>
      <c r="D644" s="194" t="s">
        <v>354</v>
      </c>
      <c r="E644" s="194">
        <v>1</v>
      </c>
      <c r="F644" s="260">
        <v>313.15901405774508</v>
      </c>
      <c r="G644" s="261">
        <f t="shared" si="26"/>
        <v>313.15901405774508</v>
      </c>
    </row>
    <row r="645" spans="2:7" ht="14.25" customHeight="1">
      <c r="B645" s="197"/>
      <c r="C645" s="193" t="s">
        <v>871</v>
      </c>
      <c r="D645" s="194" t="s">
        <v>251</v>
      </c>
      <c r="E645" s="194">
        <v>1</v>
      </c>
      <c r="F645" s="260">
        <v>327.39905748675426</v>
      </c>
      <c r="G645" s="261">
        <f t="shared" si="26"/>
        <v>327.39905748675426</v>
      </c>
    </row>
    <row r="646" spans="2:7" ht="14.25" customHeight="1">
      <c r="B646" s="197"/>
      <c r="C646" s="193" t="s">
        <v>872</v>
      </c>
      <c r="D646" s="194" t="s">
        <v>367</v>
      </c>
      <c r="E646" s="194">
        <v>1</v>
      </c>
      <c r="F646" s="260">
        <v>825.74638133298481</v>
      </c>
      <c r="G646" s="261">
        <f t="shared" si="26"/>
        <v>825.7463813329847</v>
      </c>
    </row>
    <row r="647" spans="2:7" ht="14.25" customHeight="1">
      <c r="B647" s="197"/>
      <c r="C647" s="193" t="s">
        <v>873</v>
      </c>
      <c r="D647" s="194" t="s">
        <v>366</v>
      </c>
      <c r="E647" s="194">
        <v>1</v>
      </c>
      <c r="F647" s="260">
        <v>483.70214140490611</v>
      </c>
      <c r="G647" s="261">
        <f t="shared" si="26"/>
        <v>483.70214140490611</v>
      </c>
    </row>
    <row r="648" spans="2:7" ht="14.25" customHeight="1">
      <c r="B648" s="241"/>
      <c r="C648" s="193" t="s">
        <v>874</v>
      </c>
      <c r="D648" s="194" t="s">
        <v>368</v>
      </c>
      <c r="E648" s="194">
        <v>1</v>
      </c>
      <c r="F648" s="260">
        <v>1333.361250094003</v>
      </c>
      <c r="G648" s="261">
        <f t="shared" si="26"/>
        <v>1333.361250094003</v>
      </c>
    </row>
    <row r="649" spans="2:7" ht="14.25" customHeight="1">
      <c r="B649" s="241"/>
      <c r="C649" s="193" t="s">
        <v>875</v>
      </c>
      <c r="D649" s="194" t="s">
        <v>369</v>
      </c>
      <c r="E649" s="194">
        <v>1</v>
      </c>
      <c r="F649" s="260">
        <v>1764.8169522380276</v>
      </c>
      <c r="G649" s="261">
        <f t="shared" si="26"/>
        <v>1764.8169522380276</v>
      </c>
    </row>
    <row r="650" spans="2:7" ht="14.25" customHeight="1">
      <c r="B650" s="241"/>
      <c r="C650" s="193" t="s">
        <v>876</v>
      </c>
      <c r="D650" s="194" t="s">
        <v>370</v>
      </c>
      <c r="E650" s="194">
        <v>1</v>
      </c>
      <c r="F650" s="260">
        <v>2158.6876111165229</v>
      </c>
      <c r="G650" s="261">
        <f t="shared" si="26"/>
        <v>2158.6876111165229</v>
      </c>
    </row>
    <row r="651" spans="2:7" ht="14.25" customHeight="1">
      <c r="B651" s="241"/>
      <c r="C651" s="193" t="s">
        <v>877</v>
      </c>
      <c r="D651" s="194" t="s">
        <v>371</v>
      </c>
      <c r="E651" s="194">
        <v>1</v>
      </c>
      <c r="F651" s="260">
        <v>2070.9304643137702</v>
      </c>
      <c r="G651" s="261">
        <f t="shared" si="26"/>
        <v>2070.9304643137702</v>
      </c>
    </row>
    <row r="652" spans="2:7" ht="14.25" customHeight="1">
      <c r="B652" s="241"/>
      <c r="C652" s="193" t="s">
        <v>878</v>
      </c>
      <c r="D652" s="194" t="s">
        <v>372</v>
      </c>
      <c r="E652" s="194">
        <v>1</v>
      </c>
      <c r="F652" s="260">
        <v>2193.657689223347</v>
      </c>
      <c r="G652" s="261">
        <f t="shared" si="26"/>
        <v>2193.657689223347</v>
      </c>
    </row>
    <row r="653" spans="2:7" ht="14.25" customHeight="1">
      <c r="B653" s="241"/>
      <c r="C653" s="217"/>
      <c r="D653" s="218"/>
      <c r="E653" s="218"/>
      <c r="F653" s="219"/>
      <c r="G653" s="220"/>
    </row>
    <row r="654" spans="2:7" ht="14.25" customHeight="1" thickBot="1">
      <c r="B654" s="251"/>
      <c r="C654" s="224"/>
      <c r="D654" s="225"/>
      <c r="E654" s="225"/>
      <c r="F654" s="226"/>
      <c r="G654" s="227"/>
    </row>
    <row r="655" spans="2:7" ht="14.25" customHeight="1" thickBot="1">
      <c r="B655" s="252"/>
      <c r="C655" s="209"/>
      <c r="E655" s="181"/>
      <c r="F655" s="210"/>
      <c r="G655" s="211"/>
    </row>
    <row r="656" spans="2:7" ht="14.25" customHeight="1">
      <c r="B656" s="253"/>
      <c r="C656" s="212"/>
      <c r="D656" s="213"/>
      <c r="E656" s="213"/>
      <c r="F656" s="214"/>
      <c r="G656" s="215"/>
    </row>
    <row r="657" spans="2:7" ht="14.25" customHeight="1">
      <c r="B657" s="187"/>
      <c r="C657" s="217"/>
      <c r="D657" s="217"/>
      <c r="E657" s="218"/>
      <c r="F657" s="254"/>
      <c r="G657" s="249"/>
    </row>
    <row r="658" spans="2:7" ht="14.25" customHeight="1">
      <c r="B658" s="192" t="s">
        <v>1488</v>
      </c>
      <c r="C658" s="193" t="s">
        <v>879</v>
      </c>
      <c r="D658" s="194" t="s">
        <v>347</v>
      </c>
      <c r="E658" s="194">
        <v>1</v>
      </c>
      <c r="F658" s="195">
        <v>43.736308457508798</v>
      </c>
      <c r="G658" s="196">
        <f t="shared" ref="G658:G666" si="27">F658*(100-$G$5)/100</f>
        <v>43.736308457508791</v>
      </c>
    </row>
    <row r="659" spans="2:7" ht="14.25" customHeight="1">
      <c r="B659" s="192" t="s">
        <v>1490</v>
      </c>
      <c r="C659" s="193" t="s">
        <v>880</v>
      </c>
      <c r="D659" s="194" t="s">
        <v>348</v>
      </c>
      <c r="E659" s="194">
        <v>1</v>
      </c>
      <c r="F659" s="195">
        <v>46.920333391683101</v>
      </c>
      <c r="G659" s="196">
        <f t="shared" si="27"/>
        <v>46.920333391683101</v>
      </c>
    </row>
    <row r="660" spans="2:7" ht="14.25" customHeight="1">
      <c r="B660" s="197"/>
      <c r="C660" s="193" t="s">
        <v>881</v>
      </c>
      <c r="D660" s="194" t="s">
        <v>349</v>
      </c>
      <c r="E660" s="194">
        <v>1</v>
      </c>
      <c r="F660" s="195">
        <v>51.554105849077146</v>
      </c>
      <c r="G660" s="196">
        <f t="shared" si="27"/>
        <v>51.554105849077153</v>
      </c>
    </row>
    <row r="661" spans="2:7" ht="14.25" customHeight="1">
      <c r="B661" s="197"/>
      <c r="C661" s="193" t="s">
        <v>882</v>
      </c>
      <c r="D661" s="194" t="s">
        <v>350</v>
      </c>
      <c r="E661" s="194">
        <v>1</v>
      </c>
      <c r="F661" s="195">
        <v>56.24207447556352</v>
      </c>
      <c r="G661" s="196">
        <f t="shared" si="27"/>
        <v>56.24207447556352</v>
      </c>
    </row>
    <row r="662" spans="2:7" ht="14.25" customHeight="1">
      <c r="B662" s="197"/>
      <c r="C662" s="193" t="s">
        <v>883</v>
      </c>
      <c r="D662" s="194" t="s">
        <v>351</v>
      </c>
      <c r="E662" s="194">
        <v>1</v>
      </c>
      <c r="F662" s="195">
        <v>77.188893829748352</v>
      </c>
      <c r="G662" s="196">
        <f t="shared" si="27"/>
        <v>77.188893829748352</v>
      </c>
    </row>
    <row r="663" spans="2:7" ht="14.25" customHeight="1">
      <c r="B663" s="197"/>
      <c r="C663" s="193" t="s">
        <v>884</v>
      </c>
      <c r="D663" s="194" t="s">
        <v>352</v>
      </c>
      <c r="E663" s="194">
        <v>1</v>
      </c>
      <c r="F663" s="195">
        <v>217.10985338386658</v>
      </c>
      <c r="G663" s="196">
        <f t="shared" si="27"/>
        <v>217.10985338386658</v>
      </c>
    </row>
    <row r="664" spans="2:7" ht="14.25" customHeight="1">
      <c r="B664" s="197"/>
      <c r="C664" s="193" t="s">
        <v>885</v>
      </c>
      <c r="D664" s="194" t="s">
        <v>353</v>
      </c>
      <c r="E664" s="194">
        <v>1</v>
      </c>
      <c r="F664" s="195">
        <v>224.23664961950774</v>
      </c>
      <c r="G664" s="196">
        <f t="shared" si="27"/>
        <v>224.23664961950774</v>
      </c>
    </row>
    <row r="665" spans="2:7" ht="14.25" customHeight="1">
      <c r="B665" s="197"/>
      <c r="C665" s="193" t="s">
        <v>886</v>
      </c>
      <c r="D665" s="194" t="s">
        <v>354</v>
      </c>
      <c r="E665" s="194">
        <v>1</v>
      </c>
      <c r="F665" s="195">
        <v>313.15901405774508</v>
      </c>
      <c r="G665" s="196">
        <f t="shared" si="27"/>
        <v>313.15901405774508</v>
      </c>
    </row>
    <row r="666" spans="2:7" ht="14.25" customHeight="1">
      <c r="B666" s="197"/>
      <c r="C666" s="193" t="s">
        <v>887</v>
      </c>
      <c r="D666" s="194" t="s">
        <v>251</v>
      </c>
      <c r="E666" s="194">
        <v>1</v>
      </c>
      <c r="F666" s="195">
        <v>327.39905748675426</v>
      </c>
      <c r="G666" s="196">
        <f t="shared" si="27"/>
        <v>327.39905748675426</v>
      </c>
    </row>
    <row r="667" spans="2:7" ht="14.25" customHeight="1">
      <c r="B667" s="197"/>
      <c r="C667" s="217"/>
      <c r="D667" s="218"/>
      <c r="E667" s="218"/>
      <c r="F667" s="219"/>
      <c r="G667" s="220"/>
    </row>
    <row r="668" spans="2:7" ht="14.25" customHeight="1" thickBot="1">
      <c r="B668" s="223"/>
      <c r="C668" s="224"/>
      <c r="D668" s="224"/>
      <c r="E668" s="225"/>
      <c r="F668" s="226"/>
      <c r="G668" s="255"/>
    </row>
    <row r="669" spans="2:7" ht="14.25" customHeight="1" thickBot="1">
      <c r="B669" s="228"/>
      <c r="C669" s="229"/>
      <c r="D669" s="229"/>
      <c r="E669" s="230"/>
      <c r="F669" s="231"/>
      <c r="G669" s="229"/>
    </row>
    <row r="670" spans="2:7" ht="14.25" customHeight="1">
      <c r="B670" s="186"/>
      <c r="C670" s="212"/>
      <c r="D670" s="212"/>
      <c r="E670" s="213"/>
      <c r="F670" s="214"/>
      <c r="G670" s="246"/>
    </row>
    <row r="671" spans="2:7" ht="14.25" customHeight="1">
      <c r="B671" s="197"/>
      <c r="C671" s="217"/>
      <c r="D671" s="217"/>
      <c r="E671" s="217"/>
      <c r="F671" s="217"/>
      <c r="G671" s="249"/>
    </row>
    <row r="672" spans="2:7" ht="14.25" customHeight="1">
      <c r="B672" s="192" t="s">
        <v>1488</v>
      </c>
      <c r="C672" s="193" t="s">
        <v>888</v>
      </c>
      <c r="D672" s="194" t="s">
        <v>347</v>
      </c>
      <c r="E672" s="194">
        <v>1</v>
      </c>
      <c r="F672" s="195">
        <v>51.554105849077146</v>
      </c>
      <c r="G672" s="196">
        <f>F672*(100-$G$5)/100</f>
        <v>51.554105849077153</v>
      </c>
    </row>
    <row r="673" spans="2:7" ht="14.25" customHeight="1">
      <c r="B673" s="192" t="s">
        <v>1491</v>
      </c>
      <c r="C673" s="193" t="s">
        <v>889</v>
      </c>
      <c r="D673" s="194" t="s">
        <v>348</v>
      </c>
      <c r="E673" s="194">
        <v>1</v>
      </c>
      <c r="F673" s="195">
        <v>59.426099409737802</v>
      </c>
      <c r="G673" s="196">
        <f>F673*(100-$G$5)/100</f>
        <v>59.426099409737802</v>
      </c>
    </row>
    <row r="674" spans="2:7" ht="14.25" customHeight="1">
      <c r="B674" s="197"/>
      <c r="C674" s="193" t="s">
        <v>890</v>
      </c>
      <c r="D674" s="194" t="s">
        <v>349</v>
      </c>
      <c r="E674" s="194">
        <v>1</v>
      </c>
      <c r="F674" s="195">
        <v>64.059871867131861</v>
      </c>
      <c r="G674" s="196">
        <f>F674*(100-$G$5)/100</f>
        <v>64.059871867131861</v>
      </c>
    </row>
    <row r="675" spans="2:7" ht="14.25" customHeight="1">
      <c r="B675" s="197"/>
      <c r="C675" s="193" t="s">
        <v>891</v>
      </c>
      <c r="D675" s="194" t="s">
        <v>350</v>
      </c>
      <c r="E675" s="194">
        <v>1</v>
      </c>
      <c r="F675" s="195">
        <v>73.801633261477846</v>
      </c>
      <c r="G675" s="196">
        <f>F675*(100-$G$5)/100</f>
        <v>73.801633261477846</v>
      </c>
    </row>
    <row r="676" spans="2:7" ht="14.25" customHeight="1">
      <c r="B676" s="197"/>
      <c r="C676" s="193" t="s">
        <v>892</v>
      </c>
      <c r="D676" s="194" t="s">
        <v>351</v>
      </c>
      <c r="E676" s="194">
        <v>1</v>
      </c>
      <c r="F676" s="195">
        <v>87.486165957290694</v>
      </c>
      <c r="G676" s="196">
        <f>F676*(100-$G$5)/100</f>
        <v>87.48616595729068</v>
      </c>
    </row>
    <row r="677" spans="2:7" ht="14.25" customHeight="1">
      <c r="B677" s="197"/>
      <c r="C677" s="217"/>
      <c r="D677" s="217"/>
      <c r="E677" s="218"/>
      <c r="F677" s="219"/>
      <c r="G677" s="249"/>
    </row>
    <row r="678" spans="2:7" ht="14.25" customHeight="1" thickBot="1">
      <c r="B678" s="223"/>
      <c r="C678" s="256"/>
      <c r="D678" s="225"/>
      <c r="E678" s="224"/>
      <c r="F678" s="224"/>
      <c r="G678" s="257"/>
    </row>
    <row r="679" spans="2:7" ht="14.25" customHeight="1" thickBot="1"/>
    <row r="680" spans="2:7" ht="14.25" customHeight="1">
      <c r="B680" s="644"/>
      <c r="C680" s="99"/>
      <c r="D680" s="99"/>
      <c r="E680" s="100"/>
      <c r="F680" s="101"/>
      <c r="G680" s="115"/>
    </row>
    <row r="681" spans="2:7" ht="14.25" customHeight="1">
      <c r="B681" s="192" t="s">
        <v>2261</v>
      </c>
      <c r="C681" s="95" t="s">
        <v>2253</v>
      </c>
      <c r="D681" s="96" t="s">
        <v>2254</v>
      </c>
      <c r="E681" s="96">
        <v>1</v>
      </c>
      <c r="F681" s="94">
        <v>88.437582692307686</v>
      </c>
      <c r="G681" s="125">
        <f>F681*(100-$G$5)/100</f>
        <v>88.437582692307672</v>
      </c>
    </row>
    <row r="682" spans="2:7" ht="14.25" customHeight="1">
      <c r="B682" s="2" t="s">
        <v>2262</v>
      </c>
      <c r="C682" s="95" t="s">
        <v>2255</v>
      </c>
      <c r="D682" s="96" t="s">
        <v>2256</v>
      </c>
      <c r="E682" s="96">
        <v>1</v>
      </c>
      <c r="F682" s="94">
        <v>92.626315384615381</v>
      </c>
      <c r="G682" s="125">
        <f>F682*(100-$G$5)/100</f>
        <v>92.626315384615367</v>
      </c>
    </row>
    <row r="683" spans="2:7" ht="14.25" customHeight="1">
      <c r="B683" s="636"/>
      <c r="C683" s="95" t="s">
        <v>2257</v>
      </c>
      <c r="D683" s="96" t="s">
        <v>2258</v>
      </c>
      <c r="E683" s="96">
        <v>1</v>
      </c>
      <c r="F683" s="94">
        <v>97.842473076923056</v>
      </c>
      <c r="G683" s="125">
        <f>F683*(100-$G$5)/100</f>
        <v>97.842473076923056</v>
      </c>
    </row>
    <row r="684" spans="2:7" ht="14.25" customHeight="1">
      <c r="B684" s="636"/>
      <c r="C684" s="95" t="s">
        <v>2259</v>
      </c>
      <c r="D684" s="96" t="s">
        <v>2260</v>
      </c>
      <c r="E684" s="96">
        <v>1</v>
      </c>
      <c r="F684" s="94">
        <v>106.93123269230769</v>
      </c>
      <c r="G684" s="125">
        <f>F684*(100-$G$5)/100</f>
        <v>106.93123269230769</v>
      </c>
    </row>
    <row r="685" spans="2:7" ht="14.25" customHeight="1">
      <c r="B685" s="636"/>
      <c r="C685" s="146"/>
      <c r="D685" s="146"/>
      <c r="E685" s="30"/>
      <c r="F685" s="31"/>
      <c r="G685" s="147"/>
    </row>
    <row r="686" spans="2:7" ht="14.25" customHeight="1" thickBot="1">
      <c r="B686" s="637"/>
      <c r="C686" s="744"/>
      <c r="D686" s="111"/>
      <c r="E686" s="110"/>
      <c r="F686" s="110"/>
      <c r="G686" s="659"/>
    </row>
    <row r="687" spans="2:7" ht="14.25" customHeight="1" thickBot="1"/>
    <row r="688" spans="2:7" ht="14.25" customHeight="1">
      <c r="B688" s="644"/>
      <c r="C688" s="99"/>
      <c r="D688" s="100"/>
      <c r="E688" s="100"/>
      <c r="F688" s="101"/>
      <c r="G688" s="102"/>
    </row>
    <row r="689" spans="2:7" ht="14.25" customHeight="1">
      <c r="B689" s="882" t="s">
        <v>2388</v>
      </c>
      <c r="C689" s="985"/>
      <c r="D689" s="985"/>
      <c r="E689" s="985"/>
      <c r="F689" s="985"/>
      <c r="G689" s="986"/>
    </row>
    <row r="690" spans="2:7" ht="14.25" customHeight="1">
      <c r="B690" s="882"/>
      <c r="C690" s="103"/>
      <c r="D690" s="104"/>
      <c r="E690" s="104"/>
      <c r="F690" s="123"/>
      <c r="G690" s="883"/>
    </row>
    <row r="691" spans="2:7" ht="14.25" customHeight="1">
      <c r="B691" s="882"/>
      <c r="C691" s="103">
        <v>170164032</v>
      </c>
      <c r="D691" s="104" t="s">
        <v>99</v>
      </c>
      <c r="E691" s="104">
        <v>1</v>
      </c>
      <c r="F691" s="123">
        <v>21.119450000000001</v>
      </c>
      <c r="G691" s="124">
        <f>F691*(100-$G$5)/100</f>
        <v>21.119450000000001</v>
      </c>
    </row>
    <row r="692" spans="2:7" ht="14.25" customHeight="1">
      <c r="B692" s="882"/>
      <c r="C692" s="95">
        <v>170165040</v>
      </c>
      <c r="D692" s="96" t="s">
        <v>101</v>
      </c>
      <c r="E692" s="96">
        <v>1</v>
      </c>
      <c r="F692" s="94">
        <v>22.812349999999995</v>
      </c>
      <c r="G692" s="125">
        <f>F692*(100-$G$5)/100</f>
        <v>22.812349999999995</v>
      </c>
    </row>
    <row r="693" spans="2:7" ht="14.25" customHeight="1">
      <c r="B693" s="636"/>
      <c r="C693" s="146"/>
      <c r="D693" s="30"/>
      <c r="E693" s="30"/>
      <c r="F693" s="93"/>
      <c r="G693" s="92"/>
    </row>
    <row r="694" spans="2:7" ht="14.25" customHeight="1">
      <c r="B694" s="636"/>
      <c r="C694" s="146"/>
      <c r="D694" s="30"/>
      <c r="E694" s="30"/>
      <c r="F694" s="93"/>
      <c r="G694" s="92"/>
    </row>
    <row r="695" spans="2:7" ht="14.25" customHeight="1" thickBot="1">
      <c r="B695" s="637"/>
      <c r="C695" s="110"/>
      <c r="D695" s="111"/>
      <c r="E695" s="111"/>
      <c r="F695" s="112"/>
      <c r="G695" s="113"/>
    </row>
  </sheetData>
  <mergeCells count="29">
    <mergeCell ref="C689:G689"/>
    <mergeCell ref="B2:G2"/>
    <mergeCell ref="B3:B5"/>
    <mergeCell ref="C3:C5"/>
    <mergeCell ref="D3:D5"/>
    <mergeCell ref="E3:E5"/>
    <mergeCell ref="F3:F5"/>
    <mergeCell ref="G3:G4"/>
    <mergeCell ref="C68:G69"/>
    <mergeCell ref="C80:G81"/>
    <mergeCell ref="C94:G95"/>
    <mergeCell ref="C159:G160"/>
    <mergeCell ref="C7:G8"/>
    <mergeCell ref="C32:G33"/>
    <mergeCell ref="C297:G298"/>
    <mergeCell ref="C308:G309"/>
    <mergeCell ref="C321:G322"/>
    <mergeCell ref="C343:G344"/>
    <mergeCell ref="C218:G219"/>
    <mergeCell ref="C242:G243"/>
    <mergeCell ref="C261:G262"/>
    <mergeCell ref="C282:G283"/>
    <mergeCell ref="C488:G489"/>
    <mergeCell ref="C544:G544"/>
    <mergeCell ref="C360:G361"/>
    <mergeCell ref="C373:G374"/>
    <mergeCell ref="C388:G389"/>
    <mergeCell ref="C409:G410"/>
    <mergeCell ref="C430:G431"/>
  </mergeCells>
  <printOptions horizontalCentered="1"/>
  <pageMargins left="0.59055118110236227" right="0.39370078740157483" top="0" bottom="1.1811023622047245" header="0" footer="0"/>
  <pageSetup paperSize="9" scale="81" fitToHeight="0" orientation="portrait" r:id="rId1"/>
  <headerFooter scaleWithDoc="0">
    <oddFooter>&amp;L&amp;"Calibri,Obyčejné"
&amp;"Calibri,Tučné"CLEVELINGS s.r.o.&amp;"Calibri,Obyčejné"
Míškovice 238
768 52 Míškovice
Czech Republic&amp;C
&amp;G&amp;R
&amp;"Calibri,Obyčejné"Tel.:  +420 573 033 029
sales@clevelings.cz
www.clevelings.cz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2"/>
  </sheetPr>
  <dimension ref="B1:F359"/>
  <sheetViews>
    <sheetView zoomScaleNormal="100" workbookViewId="0">
      <pane ySplit="5" topLeftCell="A6" activePane="bottomLeft" state="frozen"/>
      <selection activeCell="J19" sqref="J19"/>
      <selection pane="bottomLeft" activeCell="E70" sqref="E70"/>
    </sheetView>
  </sheetViews>
  <sheetFormatPr defaultColWidth="9.140625" defaultRowHeight="14.25" customHeight="1"/>
  <cols>
    <col min="1" max="1" width="2.42578125" style="173" customWidth="1"/>
    <col min="2" max="2" width="37.7109375" style="173" customWidth="1"/>
    <col min="3" max="3" width="18.28515625" style="172" customWidth="1"/>
    <col min="4" max="4" width="15.7109375" style="173" customWidth="1"/>
    <col min="5" max="5" width="15.7109375" style="263" customWidth="1"/>
    <col min="6" max="6" width="15.7109375" style="174" customWidth="1"/>
    <col min="7" max="7" width="1.28515625" style="173" customWidth="1"/>
    <col min="8" max="16384" width="9.140625" style="173"/>
  </cols>
  <sheetData>
    <row r="1" spans="2:6" ht="12.75" customHeight="1"/>
    <row r="2" spans="2:6" ht="20.85" customHeight="1">
      <c r="B2" s="987" t="s">
        <v>1492</v>
      </c>
      <c r="C2" s="996"/>
      <c r="D2" s="996"/>
      <c r="E2" s="996"/>
      <c r="F2" s="996"/>
    </row>
    <row r="3" spans="2:6" ht="14.25" customHeight="1">
      <c r="B3" s="961" t="s">
        <v>1439</v>
      </c>
      <c r="C3" s="964" t="s">
        <v>1440</v>
      </c>
      <c r="D3" s="964" t="s">
        <v>1444</v>
      </c>
      <c r="E3" s="964" t="s">
        <v>1441</v>
      </c>
      <c r="F3" s="967" t="s">
        <v>1467</v>
      </c>
    </row>
    <row r="4" spans="2:6" ht="14.25" customHeight="1">
      <c r="B4" s="962"/>
      <c r="C4" s="965"/>
      <c r="D4" s="965"/>
      <c r="E4" s="965"/>
      <c r="F4" s="968"/>
    </row>
    <row r="5" spans="2:6" ht="14.25" customHeight="1">
      <c r="B5" s="963"/>
      <c r="C5" s="966"/>
      <c r="D5" s="966"/>
      <c r="E5" s="966"/>
      <c r="F5" s="628">
        <f>'DISCOUNT CARD'!J11</f>
        <v>0</v>
      </c>
    </row>
    <row r="6" spans="2:6" ht="14.25" customHeight="1" thickBot="1">
      <c r="B6" s="264"/>
      <c r="C6" s="265"/>
      <c r="D6" s="266"/>
      <c r="E6" s="267"/>
      <c r="F6" s="268"/>
    </row>
    <row r="7" spans="2:6" ht="14.25" customHeight="1">
      <c r="B7" s="269"/>
      <c r="C7" s="270"/>
      <c r="D7" s="271"/>
      <c r="E7" s="272"/>
      <c r="F7" s="273"/>
    </row>
    <row r="8" spans="2:6" ht="14.25" customHeight="1">
      <c r="B8" s="274"/>
      <c r="C8" s="977" t="s">
        <v>1430</v>
      </c>
      <c r="D8" s="977"/>
      <c r="E8" s="977"/>
      <c r="F8" s="978"/>
    </row>
    <row r="9" spans="2:6" ht="14.25" customHeight="1">
      <c r="B9" s="275"/>
      <c r="C9" s="977"/>
      <c r="D9" s="977"/>
      <c r="E9" s="977"/>
      <c r="F9" s="978"/>
    </row>
    <row r="10" spans="2:6" ht="14.25" customHeight="1">
      <c r="B10" s="276"/>
      <c r="C10" s="277">
        <v>18116032</v>
      </c>
      <c r="D10" s="278">
        <v>32</v>
      </c>
      <c r="E10" s="279">
        <v>80.986191203651615</v>
      </c>
      <c r="F10" s="280">
        <f t="shared" ref="F10:F27" si="0">(E10*(100-$F$5))/100</f>
        <v>80.986191203651615</v>
      </c>
    </row>
    <row r="11" spans="2:6" ht="14.25" customHeight="1">
      <c r="B11" s="281" t="s">
        <v>1493</v>
      </c>
      <c r="C11" s="282">
        <v>18116040</v>
      </c>
      <c r="D11" s="283">
        <v>40</v>
      </c>
      <c r="E11" s="284">
        <v>88.130750298540761</v>
      </c>
      <c r="F11" s="285">
        <f t="shared" si="0"/>
        <v>88.130750298540775</v>
      </c>
    </row>
    <row r="12" spans="2:6" ht="14.25" customHeight="1">
      <c r="B12" s="275"/>
      <c r="C12" s="282">
        <v>18116050</v>
      </c>
      <c r="D12" s="283">
        <v>50</v>
      </c>
      <c r="E12" s="284">
        <v>121.50106899783994</v>
      </c>
      <c r="F12" s="285">
        <f t="shared" si="0"/>
        <v>121.50106899783994</v>
      </c>
    </row>
    <row r="13" spans="2:6" ht="14.25" customHeight="1">
      <c r="B13" s="275"/>
      <c r="C13" s="282">
        <v>18116063</v>
      </c>
      <c r="D13" s="283">
        <v>63</v>
      </c>
      <c r="E13" s="284">
        <v>169.75974106677683</v>
      </c>
      <c r="F13" s="285">
        <f t="shared" si="0"/>
        <v>169.75974106677685</v>
      </c>
    </row>
    <row r="14" spans="2:6" ht="14.25" customHeight="1">
      <c r="B14" s="286"/>
      <c r="C14" s="282">
        <v>18116075</v>
      </c>
      <c r="D14" s="283">
        <v>75</v>
      </c>
      <c r="E14" s="284">
        <v>186.28022390084706</v>
      </c>
      <c r="F14" s="285">
        <f t="shared" si="0"/>
        <v>186.28022390084706</v>
      </c>
    </row>
    <row r="15" spans="2:6" ht="14.25" customHeight="1">
      <c r="B15" s="286"/>
      <c r="C15" s="282">
        <v>18116090</v>
      </c>
      <c r="D15" s="283">
        <v>90</v>
      </c>
      <c r="E15" s="284">
        <v>206.37901190358562</v>
      </c>
      <c r="F15" s="285">
        <f t="shared" si="0"/>
        <v>206.37901190358562</v>
      </c>
    </row>
    <row r="16" spans="2:6" ht="14.25" customHeight="1">
      <c r="B16" s="286"/>
      <c r="C16" s="282">
        <v>18116110</v>
      </c>
      <c r="D16" s="283">
        <v>110</v>
      </c>
      <c r="E16" s="284">
        <v>266.78829205549363</v>
      </c>
      <c r="F16" s="285">
        <f t="shared" si="0"/>
        <v>266.78829205549363</v>
      </c>
    </row>
    <row r="17" spans="2:6" ht="14.25" customHeight="1">
      <c r="B17" s="286"/>
      <c r="C17" s="282">
        <v>18116125</v>
      </c>
      <c r="D17" s="283">
        <v>125</v>
      </c>
      <c r="E17" s="284">
        <v>297.23979697822227</v>
      </c>
      <c r="F17" s="285">
        <f t="shared" si="0"/>
        <v>297.23979697822227</v>
      </c>
    </row>
    <row r="18" spans="2:6" ht="14.25" customHeight="1">
      <c r="B18" s="286"/>
      <c r="C18" s="282">
        <v>18116140</v>
      </c>
      <c r="D18" s="283">
        <v>140</v>
      </c>
      <c r="E18" s="284">
        <v>334.34213130229074</v>
      </c>
      <c r="F18" s="285">
        <f t="shared" si="0"/>
        <v>334.34213130229074</v>
      </c>
    </row>
    <row r="19" spans="2:6" ht="14.25" customHeight="1">
      <c r="B19" s="286"/>
      <c r="C19" s="282">
        <v>18116160</v>
      </c>
      <c r="D19" s="283">
        <v>160</v>
      </c>
      <c r="E19" s="284">
        <v>392.66032098740197</v>
      </c>
      <c r="F19" s="285">
        <f t="shared" si="0"/>
        <v>392.66032098740192</v>
      </c>
    </row>
    <row r="20" spans="2:6" ht="14.25" customHeight="1">
      <c r="B20" s="286"/>
      <c r="C20" s="282">
        <v>18116180</v>
      </c>
      <c r="D20" s="283">
        <v>180</v>
      </c>
      <c r="E20" s="284">
        <v>656.7040568052247</v>
      </c>
      <c r="F20" s="285">
        <f t="shared" si="0"/>
        <v>656.7040568052247</v>
      </c>
    </row>
    <row r="21" spans="2:6" ht="14.25" customHeight="1">
      <c r="B21" s="286"/>
      <c r="C21" s="282">
        <v>18116200</v>
      </c>
      <c r="D21" s="283">
        <v>200</v>
      </c>
      <c r="E21" s="284">
        <v>795.2097573073637</v>
      </c>
      <c r="F21" s="285">
        <f t="shared" si="0"/>
        <v>795.20975730736382</v>
      </c>
    </row>
    <row r="22" spans="2:6" ht="14.25" customHeight="1">
      <c r="B22" s="286"/>
      <c r="C22" s="282">
        <v>18116225</v>
      </c>
      <c r="D22" s="283">
        <v>225</v>
      </c>
      <c r="E22" s="284">
        <v>948.94847100165475</v>
      </c>
      <c r="F22" s="285">
        <f t="shared" si="0"/>
        <v>948.94847100165464</v>
      </c>
    </row>
    <row r="23" spans="2:6" ht="14.25" customHeight="1">
      <c r="B23" s="286"/>
      <c r="C23" s="282">
        <v>18116250</v>
      </c>
      <c r="D23" s="283">
        <v>250</v>
      </c>
      <c r="E23" s="284">
        <v>1106.2449427818146</v>
      </c>
      <c r="F23" s="285">
        <f t="shared" si="0"/>
        <v>1106.2449427818146</v>
      </c>
    </row>
    <row r="24" spans="2:6" ht="14.25" customHeight="1">
      <c r="B24" s="286"/>
      <c r="C24" s="282">
        <v>18116280</v>
      </c>
      <c r="D24" s="283">
        <v>280</v>
      </c>
      <c r="E24" s="284">
        <v>1315.2087748457468</v>
      </c>
      <c r="F24" s="285">
        <f t="shared" si="0"/>
        <v>1315.2087748457468</v>
      </c>
    </row>
    <row r="25" spans="2:6" ht="14.25" customHeight="1">
      <c r="B25" s="286"/>
      <c r="C25" s="282">
        <v>18116315</v>
      </c>
      <c r="D25" s="283">
        <v>315</v>
      </c>
      <c r="E25" s="284">
        <v>1595.1244681650201</v>
      </c>
      <c r="F25" s="285">
        <f t="shared" si="0"/>
        <v>1595.1244681650198</v>
      </c>
    </row>
    <row r="26" spans="2:6" ht="14.25" customHeight="1">
      <c r="B26" s="286"/>
      <c r="C26" s="282">
        <v>18116355</v>
      </c>
      <c r="D26" s="283">
        <v>355</v>
      </c>
      <c r="E26" s="284">
        <v>2917.7682313371565</v>
      </c>
      <c r="F26" s="285">
        <f t="shared" si="0"/>
        <v>2917.7682313371565</v>
      </c>
    </row>
    <row r="27" spans="2:6" ht="14.25" customHeight="1">
      <c r="B27" s="286"/>
      <c r="C27" s="282">
        <v>18116400</v>
      </c>
      <c r="D27" s="283">
        <v>400</v>
      </c>
      <c r="E27" s="284">
        <v>3209.0251861464872</v>
      </c>
      <c r="F27" s="285">
        <f t="shared" si="0"/>
        <v>3209.0251861464872</v>
      </c>
    </row>
    <row r="28" spans="2:6" ht="14.25" customHeight="1">
      <c r="B28" s="286"/>
      <c r="C28" s="287">
        <v>18116450</v>
      </c>
      <c r="D28" s="288">
        <v>450</v>
      </c>
      <c r="E28" s="289" t="s">
        <v>1438</v>
      </c>
      <c r="F28" s="290" t="s">
        <v>1438</v>
      </c>
    </row>
    <row r="29" spans="2:6" ht="14.25" customHeight="1">
      <c r="B29" s="286"/>
      <c r="C29" s="287">
        <v>18116500</v>
      </c>
      <c r="D29" s="288">
        <v>500</v>
      </c>
      <c r="E29" s="289" t="s">
        <v>1438</v>
      </c>
      <c r="F29" s="290" t="s">
        <v>1438</v>
      </c>
    </row>
    <row r="30" spans="2:6" ht="14.25" customHeight="1">
      <c r="B30" s="286"/>
      <c r="C30" s="287">
        <v>18116560</v>
      </c>
      <c r="D30" s="288">
        <v>560</v>
      </c>
      <c r="E30" s="289" t="s">
        <v>1438</v>
      </c>
      <c r="F30" s="291" t="s">
        <v>1438</v>
      </c>
    </row>
    <row r="31" spans="2:6" ht="14.25" customHeight="1">
      <c r="B31" s="286"/>
      <c r="C31" s="287">
        <v>18116630</v>
      </c>
      <c r="D31" s="288">
        <v>630</v>
      </c>
      <c r="E31" s="289" t="s">
        <v>1438</v>
      </c>
      <c r="F31" s="290" t="s">
        <v>1438</v>
      </c>
    </row>
    <row r="32" spans="2:6" ht="14.25" customHeight="1">
      <c r="B32" s="286"/>
      <c r="C32" s="287">
        <v>18116710</v>
      </c>
      <c r="D32" s="288">
        <v>710</v>
      </c>
      <c r="E32" s="289" t="s">
        <v>1438</v>
      </c>
      <c r="F32" s="290" t="s">
        <v>1438</v>
      </c>
    </row>
    <row r="33" spans="2:6" ht="14.25" customHeight="1">
      <c r="B33" s="286"/>
      <c r="C33" s="287">
        <v>18116800</v>
      </c>
      <c r="D33" s="288">
        <v>800</v>
      </c>
      <c r="E33" s="289" t="s">
        <v>1438</v>
      </c>
      <c r="F33" s="290" t="s">
        <v>1438</v>
      </c>
    </row>
    <row r="34" spans="2:6" ht="14.25" customHeight="1">
      <c r="B34" s="286"/>
      <c r="C34" s="994" t="s">
        <v>1429</v>
      </c>
      <c r="D34" s="994"/>
      <c r="E34" s="994"/>
      <c r="F34" s="995"/>
    </row>
    <row r="35" spans="2:6" ht="14.25" customHeight="1">
      <c r="B35" s="286"/>
      <c r="C35" s="977"/>
      <c r="D35" s="977"/>
      <c r="E35" s="977"/>
      <c r="F35" s="978"/>
    </row>
    <row r="36" spans="2:6" ht="14.25" customHeight="1">
      <c r="B36" s="286"/>
      <c r="C36" s="323">
        <v>18110032</v>
      </c>
      <c r="D36" s="324">
        <v>32</v>
      </c>
      <c r="E36" s="325" t="s">
        <v>1438</v>
      </c>
      <c r="F36" s="326" t="s">
        <v>1438</v>
      </c>
    </row>
    <row r="37" spans="2:6" ht="14.25" customHeight="1">
      <c r="B37" s="275"/>
      <c r="C37" s="287">
        <v>18110040</v>
      </c>
      <c r="D37" s="288">
        <v>40</v>
      </c>
      <c r="E37" s="292" t="s">
        <v>1438</v>
      </c>
      <c r="F37" s="293" t="s">
        <v>1438</v>
      </c>
    </row>
    <row r="38" spans="2:6" ht="14.25" customHeight="1">
      <c r="B38" s="275"/>
      <c r="C38" s="282">
        <v>18110050</v>
      </c>
      <c r="D38" s="283">
        <v>50</v>
      </c>
      <c r="E38" s="284">
        <v>103.78735452483465</v>
      </c>
      <c r="F38" s="285">
        <f t="shared" ref="F38:F52" si="1">(E38*(100-$F$5))/100</f>
        <v>103.78735452483467</v>
      </c>
    </row>
    <row r="39" spans="2:6" ht="14.25" customHeight="1">
      <c r="B39" s="275"/>
      <c r="C39" s="282">
        <v>18110063</v>
      </c>
      <c r="D39" s="283">
        <v>63</v>
      </c>
      <c r="E39" s="284">
        <v>151.994105300673</v>
      </c>
      <c r="F39" s="285">
        <f t="shared" si="1"/>
        <v>151.994105300673</v>
      </c>
    </row>
    <row r="40" spans="2:6" ht="14.25" customHeight="1">
      <c r="B40" s="286"/>
      <c r="C40" s="282">
        <v>18110075</v>
      </c>
      <c r="D40" s="283">
        <v>75</v>
      </c>
      <c r="E40" s="284">
        <v>161.67135250885397</v>
      </c>
      <c r="F40" s="285">
        <f t="shared" si="1"/>
        <v>161.67135250885397</v>
      </c>
    </row>
    <row r="41" spans="2:6" ht="14.25" customHeight="1">
      <c r="B41" s="286"/>
      <c r="C41" s="282">
        <v>18110090</v>
      </c>
      <c r="D41" s="283">
        <v>90</v>
      </c>
      <c r="E41" s="284">
        <v>174.53446317196943</v>
      </c>
      <c r="F41" s="285">
        <f t="shared" si="1"/>
        <v>174.53446317196943</v>
      </c>
    </row>
    <row r="42" spans="2:6" ht="14.25" customHeight="1">
      <c r="B42" s="286"/>
      <c r="C42" s="282">
        <v>18110110</v>
      </c>
      <c r="D42" s="283">
        <v>110</v>
      </c>
      <c r="E42" s="284">
        <v>217.91006889642836</v>
      </c>
      <c r="F42" s="285">
        <f t="shared" si="1"/>
        <v>217.91006889642836</v>
      </c>
    </row>
    <row r="43" spans="2:6" ht="14.25" customHeight="1">
      <c r="B43" s="286"/>
      <c r="C43" s="282">
        <v>18110125</v>
      </c>
      <c r="D43" s="283">
        <v>125</v>
      </c>
      <c r="E43" s="284">
        <v>246.77728236132683</v>
      </c>
      <c r="F43" s="285">
        <f t="shared" si="1"/>
        <v>246.77728236132683</v>
      </c>
    </row>
    <row r="44" spans="2:6" ht="14.25" customHeight="1">
      <c r="B44" s="286"/>
      <c r="C44" s="282">
        <v>18110140</v>
      </c>
      <c r="D44" s="283">
        <v>140</v>
      </c>
      <c r="E44" s="284">
        <v>281.14871062160501</v>
      </c>
      <c r="F44" s="285">
        <f t="shared" si="1"/>
        <v>281.14871062160501</v>
      </c>
    </row>
    <row r="45" spans="2:6" ht="14.25" customHeight="1">
      <c r="B45" s="286"/>
      <c r="C45" s="282">
        <v>18110160</v>
      </c>
      <c r="D45" s="283">
        <v>160</v>
      </c>
      <c r="E45" s="284">
        <v>310.50950856543699</v>
      </c>
      <c r="F45" s="285">
        <f t="shared" si="1"/>
        <v>310.50950856543699</v>
      </c>
    </row>
    <row r="46" spans="2:6" ht="14.25" customHeight="1">
      <c r="B46" s="286"/>
      <c r="C46" s="282">
        <v>18110180</v>
      </c>
      <c r="D46" s="283">
        <v>180</v>
      </c>
      <c r="E46" s="284">
        <v>496.18701527696572</v>
      </c>
      <c r="F46" s="285">
        <f t="shared" si="1"/>
        <v>496.18701527696578</v>
      </c>
    </row>
    <row r="47" spans="2:6" ht="14.25" customHeight="1">
      <c r="B47" s="286"/>
      <c r="C47" s="282">
        <v>18110200</v>
      </c>
      <c r="D47" s="283">
        <v>200</v>
      </c>
      <c r="E47" s="284">
        <v>599.64531348251114</v>
      </c>
      <c r="F47" s="285">
        <f t="shared" si="1"/>
        <v>599.64531348251114</v>
      </c>
    </row>
    <row r="48" spans="2:6" ht="14.25" customHeight="1">
      <c r="B48" s="286"/>
      <c r="C48" s="282">
        <v>18110225</v>
      </c>
      <c r="D48" s="283">
        <v>225</v>
      </c>
      <c r="E48" s="284">
        <v>710.94113492930398</v>
      </c>
      <c r="F48" s="285">
        <f t="shared" si="1"/>
        <v>710.94113492930398</v>
      </c>
    </row>
    <row r="49" spans="2:6" ht="14.25" customHeight="1">
      <c r="B49" s="286"/>
      <c r="C49" s="282">
        <v>18110250</v>
      </c>
      <c r="D49" s="283">
        <v>250</v>
      </c>
      <c r="E49" s="284">
        <v>859.12117834730907</v>
      </c>
      <c r="F49" s="285">
        <f t="shared" si="1"/>
        <v>859.12117834730907</v>
      </c>
    </row>
    <row r="50" spans="2:6" ht="14.25" customHeight="1">
      <c r="B50" s="286"/>
      <c r="C50" s="282">
        <v>18110280</v>
      </c>
      <c r="D50" s="283">
        <v>280</v>
      </c>
      <c r="E50" s="284">
        <v>950.539006687962</v>
      </c>
      <c r="F50" s="285">
        <f t="shared" si="1"/>
        <v>950.539006687962</v>
      </c>
    </row>
    <row r="51" spans="2:6" ht="14.25" customHeight="1">
      <c r="B51" s="286"/>
      <c r="C51" s="282">
        <v>18110315</v>
      </c>
      <c r="D51" s="283">
        <v>315</v>
      </c>
      <c r="E51" s="284">
        <v>1226.5125588334765</v>
      </c>
      <c r="F51" s="285">
        <f t="shared" si="1"/>
        <v>1226.5125588334765</v>
      </c>
    </row>
    <row r="52" spans="2:6" ht="14.25" customHeight="1">
      <c r="B52" s="286"/>
      <c r="C52" s="282">
        <v>18110355</v>
      </c>
      <c r="D52" s="283">
        <v>355</v>
      </c>
      <c r="E52" s="284">
        <v>1937.1246374434918</v>
      </c>
      <c r="F52" s="285">
        <f t="shared" si="1"/>
        <v>1937.1246374434916</v>
      </c>
    </row>
    <row r="53" spans="2:6" ht="14.25" customHeight="1">
      <c r="B53" s="286"/>
      <c r="C53" s="287">
        <v>18110400</v>
      </c>
      <c r="D53" s="288">
        <v>400</v>
      </c>
      <c r="E53" s="289" t="s">
        <v>1438</v>
      </c>
      <c r="F53" s="290" t="s">
        <v>1438</v>
      </c>
    </row>
    <row r="54" spans="2:6" ht="14.25" customHeight="1">
      <c r="B54" s="286"/>
      <c r="C54" s="287">
        <v>18110450</v>
      </c>
      <c r="D54" s="288">
        <v>450</v>
      </c>
      <c r="E54" s="289" t="s">
        <v>1438</v>
      </c>
      <c r="F54" s="290" t="s">
        <v>1438</v>
      </c>
    </row>
    <row r="55" spans="2:6" ht="14.25" customHeight="1">
      <c r="B55" s="286"/>
      <c r="C55" s="287">
        <v>18110500</v>
      </c>
      <c r="D55" s="288">
        <v>500</v>
      </c>
      <c r="E55" s="289" t="s">
        <v>1438</v>
      </c>
      <c r="F55" s="290" t="s">
        <v>1438</v>
      </c>
    </row>
    <row r="56" spans="2:6" ht="14.25" customHeight="1">
      <c r="B56" s="286"/>
      <c r="C56" s="287">
        <v>18110560</v>
      </c>
      <c r="D56" s="288">
        <v>560</v>
      </c>
      <c r="E56" s="289" t="s">
        <v>1438</v>
      </c>
      <c r="F56" s="290" t="s">
        <v>1438</v>
      </c>
    </row>
    <row r="57" spans="2:6" ht="14.25" customHeight="1">
      <c r="B57" s="286"/>
      <c r="C57" s="287">
        <v>18110630</v>
      </c>
      <c r="D57" s="288">
        <v>630</v>
      </c>
      <c r="E57" s="289" t="s">
        <v>1438</v>
      </c>
      <c r="F57" s="290" t="s">
        <v>1438</v>
      </c>
    </row>
    <row r="58" spans="2:6" ht="14.25" customHeight="1">
      <c r="B58" s="286"/>
      <c r="C58" s="287">
        <v>18110710</v>
      </c>
      <c r="D58" s="288">
        <v>710</v>
      </c>
      <c r="E58" s="289" t="s">
        <v>1438</v>
      </c>
      <c r="F58" s="290" t="s">
        <v>1438</v>
      </c>
    </row>
    <row r="59" spans="2:6" ht="14.25" customHeight="1">
      <c r="B59" s="286"/>
      <c r="C59" s="287">
        <v>18110800</v>
      </c>
      <c r="D59" s="288">
        <v>800</v>
      </c>
      <c r="E59" s="289" t="s">
        <v>1438</v>
      </c>
      <c r="F59" s="290" t="s">
        <v>1438</v>
      </c>
    </row>
    <row r="60" spans="2:6" ht="14.25" customHeight="1">
      <c r="B60" s="286"/>
      <c r="C60" s="300"/>
      <c r="D60" s="301"/>
      <c r="E60" s="338"/>
      <c r="F60" s="303"/>
    </row>
    <row r="61" spans="2:6" ht="14.25" customHeight="1" thickBot="1">
      <c r="B61" s="294"/>
      <c r="C61" s="295"/>
      <c r="D61" s="296"/>
      <c r="E61" s="297"/>
      <c r="F61" s="298"/>
    </row>
    <row r="62" spans="2:6" ht="14.25" customHeight="1">
      <c r="B62" s="299"/>
      <c r="C62" s="300"/>
      <c r="D62" s="301"/>
      <c r="E62" s="302"/>
      <c r="F62" s="302"/>
    </row>
    <row r="63" spans="2:6" ht="14.25" customHeight="1">
      <c r="B63" s="299"/>
      <c r="C63" s="300"/>
      <c r="D63" s="301"/>
      <c r="E63" s="302"/>
      <c r="F63" s="302"/>
    </row>
    <row r="64" spans="2:6" ht="14.25" customHeight="1" thickBot="1">
      <c r="B64" s="299"/>
      <c r="C64" s="300"/>
      <c r="D64" s="301"/>
      <c r="E64" s="302"/>
      <c r="F64" s="302"/>
    </row>
    <row r="65" spans="2:6" ht="14.25" customHeight="1">
      <c r="B65" s="269"/>
      <c r="C65" s="983" t="s">
        <v>1430</v>
      </c>
      <c r="D65" s="983"/>
      <c r="E65" s="983"/>
      <c r="F65" s="984"/>
    </row>
    <row r="66" spans="2:6" ht="14.25" customHeight="1">
      <c r="B66" s="274"/>
      <c r="C66" s="977"/>
      <c r="D66" s="977"/>
      <c r="E66" s="977"/>
      <c r="F66" s="978"/>
    </row>
    <row r="67" spans="2:6" ht="14.25" customHeight="1">
      <c r="B67" s="275"/>
      <c r="C67" s="977"/>
      <c r="D67" s="977"/>
      <c r="E67" s="977"/>
      <c r="F67" s="978"/>
    </row>
    <row r="68" spans="2:6" ht="14.25" customHeight="1">
      <c r="B68" s="275"/>
      <c r="C68" s="277">
        <v>18216032</v>
      </c>
      <c r="D68" s="278">
        <v>32</v>
      </c>
      <c r="E68" s="279">
        <v>80.986191203651615</v>
      </c>
      <c r="F68" s="280">
        <f t="shared" ref="F68:F85" si="2">(E68*(100-$F$5))/100</f>
        <v>80.986191203651615</v>
      </c>
    </row>
    <row r="69" spans="2:6" ht="14.25" customHeight="1">
      <c r="B69" s="281" t="s">
        <v>1494</v>
      </c>
      <c r="C69" s="282">
        <v>18216040</v>
      </c>
      <c r="D69" s="283">
        <v>40</v>
      </c>
      <c r="E69" s="284">
        <v>88.130750298540761</v>
      </c>
      <c r="F69" s="285">
        <f t="shared" si="2"/>
        <v>88.130750298540775</v>
      </c>
    </row>
    <row r="70" spans="2:6" ht="14.25" customHeight="1">
      <c r="B70" s="275"/>
      <c r="C70" s="282">
        <v>18216050</v>
      </c>
      <c r="D70" s="283">
        <v>50</v>
      </c>
      <c r="E70" s="284">
        <v>121.50106899783994</v>
      </c>
      <c r="F70" s="285">
        <f t="shared" si="2"/>
        <v>121.50106899783994</v>
      </c>
    </row>
    <row r="71" spans="2:6" ht="14.25" customHeight="1">
      <c r="B71" s="275"/>
      <c r="C71" s="282">
        <v>18216063</v>
      </c>
      <c r="D71" s="283">
        <v>63</v>
      </c>
      <c r="E71" s="284">
        <v>169.7558858114914</v>
      </c>
      <c r="F71" s="285">
        <f t="shared" si="2"/>
        <v>169.7558858114914</v>
      </c>
    </row>
    <row r="72" spans="2:6" ht="14.25" customHeight="1">
      <c r="B72" s="286"/>
      <c r="C72" s="282">
        <v>18216075</v>
      </c>
      <c r="D72" s="283">
        <v>75</v>
      </c>
      <c r="E72" s="284">
        <v>186.28130908381627</v>
      </c>
      <c r="F72" s="285">
        <f t="shared" si="2"/>
        <v>186.28130908381627</v>
      </c>
    </row>
    <row r="73" spans="2:6" ht="14.25" customHeight="1">
      <c r="B73" s="286"/>
      <c r="C73" s="282">
        <v>18216090</v>
      </c>
      <c r="D73" s="283">
        <v>90</v>
      </c>
      <c r="E73" s="284">
        <v>206.3846662780042</v>
      </c>
      <c r="F73" s="285">
        <f t="shared" si="2"/>
        <v>206.38466627800418</v>
      </c>
    </row>
    <row r="74" spans="2:6" ht="14.25" customHeight="1">
      <c r="B74" s="286"/>
      <c r="C74" s="282">
        <v>18216110</v>
      </c>
      <c r="D74" s="283">
        <v>110</v>
      </c>
      <c r="E74" s="284">
        <v>266.78829205549363</v>
      </c>
      <c r="F74" s="285">
        <f t="shared" si="2"/>
        <v>266.78829205549363</v>
      </c>
    </row>
    <row r="75" spans="2:6" ht="14.25" customHeight="1">
      <c r="B75" s="286"/>
      <c r="C75" s="282">
        <v>18216125</v>
      </c>
      <c r="D75" s="283">
        <v>125</v>
      </c>
      <c r="E75" s="284">
        <v>297.23979697822227</v>
      </c>
      <c r="F75" s="285">
        <f t="shared" si="2"/>
        <v>297.23979697822227</v>
      </c>
    </row>
    <row r="76" spans="2:6" ht="14.25" customHeight="1">
      <c r="B76" s="286"/>
      <c r="C76" s="282">
        <v>18216140</v>
      </c>
      <c r="D76" s="283">
        <v>140</v>
      </c>
      <c r="E76" s="284">
        <v>334.34213130229074</v>
      </c>
      <c r="F76" s="285">
        <f t="shared" si="2"/>
        <v>334.34213130229074</v>
      </c>
    </row>
    <row r="77" spans="2:6" ht="14.25" customHeight="1">
      <c r="B77" s="286"/>
      <c r="C77" s="282">
        <v>18216160</v>
      </c>
      <c r="D77" s="283">
        <v>160</v>
      </c>
      <c r="E77" s="284">
        <v>392.66032098740197</v>
      </c>
      <c r="F77" s="285">
        <f t="shared" si="2"/>
        <v>392.66032098740192</v>
      </c>
    </row>
    <row r="78" spans="2:6" ht="14.25" customHeight="1">
      <c r="B78" s="286"/>
      <c r="C78" s="282">
        <v>18216180</v>
      </c>
      <c r="D78" s="283">
        <v>180</v>
      </c>
      <c r="E78" s="284">
        <v>656.7040568052247</v>
      </c>
      <c r="F78" s="285">
        <f t="shared" si="2"/>
        <v>656.7040568052247</v>
      </c>
    </row>
    <row r="79" spans="2:6" ht="14.25" customHeight="1">
      <c r="B79" s="286"/>
      <c r="C79" s="282">
        <v>18216200</v>
      </c>
      <c r="D79" s="283">
        <v>200</v>
      </c>
      <c r="E79" s="284">
        <v>795.2097573073637</v>
      </c>
      <c r="F79" s="285">
        <f t="shared" si="2"/>
        <v>795.20975730736382</v>
      </c>
    </row>
    <row r="80" spans="2:6" ht="14.25" customHeight="1">
      <c r="B80" s="286"/>
      <c r="C80" s="282">
        <v>18216225</v>
      </c>
      <c r="D80" s="283">
        <v>225</v>
      </c>
      <c r="E80" s="284">
        <v>948.94847100165475</v>
      </c>
      <c r="F80" s="285">
        <f t="shared" si="2"/>
        <v>948.94847100165464</v>
      </c>
    </row>
    <row r="81" spans="2:6" ht="14.25" customHeight="1">
      <c r="B81" s="286"/>
      <c r="C81" s="282">
        <v>18216250</v>
      </c>
      <c r="D81" s="283">
        <v>250</v>
      </c>
      <c r="E81" s="284">
        <v>1106.2449427818146</v>
      </c>
      <c r="F81" s="285">
        <f t="shared" si="2"/>
        <v>1106.2449427818146</v>
      </c>
    </row>
    <row r="82" spans="2:6" ht="14.25" customHeight="1">
      <c r="B82" s="286"/>
      <c r="C82" s="282">
        <v>18216280</v>
      </c>
      <c r="D82" s="283">
        <v>280</v>
      </c>
      <c r="E82" s="284">
        <v>1315.2087748457468</v>
      </c>
      <c r="F82" s="285">
        <f t="shared" si="2"/>
        <v>1315.2087748457468</v>
      </c>
    </row>
    <row r="83" spans="2:6" ht="14.25" customHeight="1">
      <c r="B83" s="286"/>
      <c r="C83" s="282">
        <v>18216315</v>
      </c>
      <c r="D83" s="283">
        <v>315</v>
      </c>
      <c r="E83" s="284">
        <v>1595.1244681650201</v>
      </c>
      <c r="F83" s="285">
        <f t="shared" si="2"/>
        <v>1595.1244681650198</v>
      </c>
    </row>
    <row r="84" spans="2:6" ht="14.25" customHeight="1">
      <c r="B84" s="286"/>
      <c r="C84" s="282">
        <v>18216355</v>
      </c>
      <c r="D84" s="283">
        <v>355</v>
      </c>
      <c r="E84" s="284">
        <v>2917.7682313371565</v>
      </c>
      <c r="F84" s="285">
        <f t="shared" si="2"/>
        <v>2917.7682313371565</v>
      </c>
    </row>
    <row r="85" spans="2:6" ht="14.25" customHeight="1">
      <c r="B85" s="286"/>
      <c r="C85" s="282">
        <v>18216400</v>
      </c>
      <c r="D85" s="283">
        <v>400</v>
      </c>
      <c r="E85" s="284">
        <v>3209.0251861464872</v>
      </c>
      <c r="F85" s="285">
        <f t="shared" si="2"/>
        <v>3209.0251861464872</v>
      </c>
    </row>
    <row r="86" spans="2:6" ht="14.25" customHeight="1">
      <c r="B86" s="286"/>
      <c r="C86" s="287">
        <v>18216450</v>
      </c>
      <c r="D86" s="288">
        <v>450</v>
      </c>
      <c r="E86" s="289" t="s">
        <v>1438</v>
      </c>
      <c r="F86" s="290" t="s">
        <v>1438</v>
      </c>
    </row>
    <row r="87" spans="2:6" ht="14.25" customHeight="1">
      <c r="B87" s="286"/>
      <c r="C87" s="287">
        <v>18216500</v>
      </c>
      <c r="D87" s="288">
        <v>500</v>
      </c>
      <c r="E87" s="289" t="s">
        <v>1438</v>
      </c>
      <c r="F87" s="290" t="s">
        <v>1438</v>
      </c>
    </row>
    <row r="88" spans="2:6" ht="14.25" customHeight="1">
      <c r="B88" s="286"/>
      <c r="C88" s="287">
        <v>18216560</v>
      </c>
      <c r="D88" s="288">
        <v>560</v>
      </c>
      <c r="E88" s="289" t="s">
        <v>1438</v>
      </c>
      <c r="F88" s="290" t="s">
        <v>1438</v>
      </c>
    </row>
    <row r="89" spans="2:6" ht="14.25" customHeight="1">
      <c r="B89" s="286"/>
      <c r="C89" s="287">
        <v>18216630</v>
      </c>
      <c r="D89" s="288">
        <v>630</v>
      </c>
      <c r="E89" s="289" t="s">
        <v>1438</v>
      </c>
      <c r="F89" s="290" t="s">
        <v>1438</v>
      </c>
    </row>
    <row r="90" spans="2:6" ht="14.25" customHeight="1">
      <c r="B90" s="286"/>
      <c r="C90" s="287">
        <v>18216710</v>
      </c>
      <c r="D90" s="288">
        <v>710</v>
      </c>
      <c r="E90" s="289" t="s">
        <v>1438</v>
      </c>
      <c r="F90" s="290" t="s">
        <v>1438</v>
      </c>
    </row>
    <row r="91" spans="2:6" ht="14.25" customHeight="1">
      <c r="B91" s="286"/>
      <c r="C91" s="287">
        <v>18216800</v>
      </c>
      <c r="D91" s="288">
        <v>800</v>
      </c>
      <c r="E91" s="289" t="s">
        <v>1438</v>
      </c>
      <c r="F91" s="290" t="s">
        <v>1438</v>
      </c>
    </row>
    <row r="92" spans="2:6" ht="14.25" customHeight="1">
      <c r="B92" s="286"/>
      <c r="C92" s="994" t="s">
        <v>1429</v>
      </c>
      <c r="D92" s="994"/>
      <c r="E92" s="994"/>
      <c r="F92" s="995"/>
    </row>
    <row r="93" spans="2:6" ht="14.25" customHeight="1">
      <c r="B93" s="286"/>
      <c r="C93" s="977"/>
      <c r="D93" s="977"/>
      <c r="E93" s="977"/>
      <c r="F93" s="978"/>
    </row>
    <row r="94" spans="2:6" ht="14.25" customHeight="1">
      <c r="B94" s="275"/>
      <c r="C94" s="282">
        <v>18210040</v>
      </c>
      <c r="D94" s="283">
        <v>40</v>
      </c>
      <c r="E94" s="284">
        <v>100.76442186877152</v>
      </c>
      <c r="F94" s="285">
        <f t="shared" ref="F94:F108" si="3">(E94*(100-$F$5))/100</f>
        <v>100.76442186877152</v>
      </c>
    </row>
    <row r="95" spans="2:6" ht="14.25" customHeight="1">
      <c r="B95" s="275"/>
      <c r="C95" s="282">
        <v>18210050</v>
      </c>
      <c r="D95" s="283">
        <v>50</v>
      </c>
      <c r="E95" s="284">
        <v>147.56709252492522</v>
      </c>
      <c r="F95" s="285">
        <f t="shared" si="3"/>
        <v>147.56709252492522</v>
      </c>
    </row>
    <row r="96" spans="2:6" ht="14.25" customHeight="1">
      <c r="B96" s="275"/>
      <c r="C96" s="282">
        <v>18210063</v>
      </c>
      <c r="D96" s="283">
        <v>63</v>
      </c>
      <c r="E96" s="284">
        <v>156.96247816393591</v>
      </c>
      <c r="F96" s="285">
        <f t="shared" si="3"/>
        <v>156.96247816393591</v>
      </c>
    </row>
    <row r="97" spans="2:6" ht="14.25" customHeight="1">
      <c r="B97" s="286"/>
      <c r="C97" s="282">
        <v>18210075</v>
      </c>
      <c r="D97" s="283">
        <v>75</v>
      </c>
      <c r="E97" s="284">
        <v>169.45093511841694</v>
      </c>
      <c r="F97" s="285">
        <f t="shared" si="3"/>
        <v>169.45093511841694</v>
      </c>
    </row>
    <row r="98" spans="2:6" ht="14.25" customHeight="1">
      <c r="B98" s="286"/>
      <c r="C98" s="282">
        <v>18210090</v>
      </c>
      <c r="D98" s="283">
        <v>90</v>
      </c>
      <c r="E98" s="284">
        <v>211.56317368585272</v>
      </c>
      <c r="F98" s="285">
        <f t="shared" si="3"/>
        <v>211.56317368585272</v>
      </c>
    </row>
    <row r="99" spans="2:6" ht="14.25" customHeight="1">
      <c r="B99" s="286"/>
      <c r="C99" s="282">
        <v>18210110</v>
      </c>
      <c r="D99" s="283">
        <v>110</v>
      </c>
      <c r="E99" s="284">
        <v>239.58959452555999</v>
      </c>
      <c r="F99" s="285">
        <f t="shared" si="3"/>
        <v>239.58959452555999</v>
      </c>
    </row>
    <row r="100" spans="2:6" ht="14.25" customHeight="1">
      <c r="B100" s="286"/>
      <c r="C100" s="282">
        <v>18210125</v>
      </c>
      <c r="D100" s="283">
        <v>125</v>
      </c>
      <c r="E100" s="284">
        <v>272.95991322485918</v>
      </c>
      <c r="F100" s="285">
        <f t="shared" si="3"/>
        <v>272.95991322485918</v>
      </c>
    </row>
    <row r="101" spans="2:6" ht="14.25" customHeight="1">
      <c r="B101" s="286"/>
      <c r="C101" s="282">
        <v>18210140</v>
      </c>
      <c r="D101" s="283">
        <v>140</v>
      </c>
      <c r="E101" s="284">
        <v>301.46554229654078</v>
      </c>
      <c r="F101" s="285">
        <f t="shared" si="3"/>
        <v>301.46554229654078</v>
      </c>
    </row>
    <row r="102" spans="2:6" ht="14.25" customHeight="1">
      <c r="B102" s="286"/>
      <c r="C102" s="282">
        <v>18210160</v>
      </c>
      <c r="D102" s="283">
        <v>160</v>
      </c>
      <c r="E102" s="284">
        <v>481.73496628831617</v>
      </c>
      <c r="F102" s="285">
        <f t="shared" si="3"/>
        <v>481.73496628831623</v>
      </c>
    </row>
    <row r="103" spans="2:6" ht="14.25" customHeight="1">
      <c r="B103" s="286"/>
      <c r="C103" s="282">
        <v>18210180</v>
      </c>
      <c r="D103" s="283">
        <v>180</v>
      </c>
      <c r="E103" s="284">
        <v>582.17991600243795</v>
      </c>
      <c r="F103" s="285">
        <f t="shared" si="3"/>
        <v>582.17991600243795</v>
      </c>
    </row>
    <row r="104" spans="2:6" ht="14.25" customHeight="1">
      <c r="B104" s="286"/>
      <c r="C104" s="282">
        <v>18210200</v>
      </c>
      <c r="D104" s="283">
        <v>200</v>
      </c>
      <c r="E104" s="284">
        <v>690.23411158184877</v>
      </c>
      <c r="F104" s="285">
        <f t="shared" si="3"/>
        <v>690.23411158184865</v>
      </c>
    </row>
    <row r="105" spans="2:6" ht="14.25" customHeight="1">
      <c r="B105" s="286"/>
      <c r="C105" s="282">
        <v>18210225</v>
      </c>
      <c r="D105" s="283">
        <v>225</v>
      </c>
      <c r="E105" s="284">
        <v>834.09823140515437</v>
      </c>
      <c r="F105" s="285">
        <f t="shared" si="3"/>
        <v>834.09823140515437</v>
      </c>
    </row>
    <row r="106" spans="2:6" ht="14.25" customHeight="1">
      <c r="B106" s="286"/>
      <c r="C106" s="282">
        <v>18210250</v>
      </c>
      <c r="D106" s="283">
        <v>250</v>
      </c>
      <c r="E106" s="284">
        <v>922.8534045514192</v>
      </c>
      <c r="F106" s="285">
        <f t="shared" si="3"/>
        <v>922.8534045514192</v>
      </c>
    </row>
    <row r="107" spans="2:6" ht="14.25" customHeight="1">
      <c r="B107" s="286"/>
      <c r="C107" s="282">
        <v>18210280</v>
      </c>
      <c r="D107" s="283">
        <v>280</v>
      </c>
      <c r="E107" s="284">
        <v>1190.788892071336</v>
      </c>
      <c r="F107" s="285">
        <f t="shared" si="3"/>
        <v>1190.788892071336</v>
      </c>
    </row>
    <row r="108" spans="2:6" ht="14.25" customHeight="1">
      <c r="B108" s="286"/>
      <c r="C108" s="282">
        <v>18210315</v>
      </c>
      <c r="D108" s="283">
        <v>315</v>
      </c>
      <c r="E108" s="284">
        <v>1880.7035314985358</v>
      </c>
      <c r="F108" s="285">
        <f t="shared" si="3"/>
        <v>1880.703531498536</v>
      </c>
    </row>
    <row r="109" spans="2:6" ht="14.25" customHeight="1">
      <c r="B109" s="286"/>
      <c r="C109" s="287">
        <v>18210355</v>
      </c>
      <c r="D109" s="288">
        <v>355</v>
      </c>
      <c r="E109" s="289" t="s">
        <v>1438</v>
      </c>
      <c r="F109" s="290" t="s">
        <v>1438</v>
      </c>
    </row>
    <row r="110" spans="2:6" ht="14.25" customHeight="1">
      <c r="B110" s="286"/>
      <c r="C110" s="287">
        <v>18210400</v>
      </c>
      <c r="D110" s="288">
        <v>400</v>
      </c>
      <c r="E110" s="289" t="s">
        <v>1438</v>
      </c>
      <c r="F110" s="290" t="s">
        <v>1438</v>
      </c>
    </row>
    <row r="111" spans="2:6" ht="14.25" customHeight="1">
      <c r="B111" s="286"/>
      <c r="C111" s="287">
        <v>18210450</v>
      </c>
      <c r="D111" s="288">
        <v>450</v>
      </c>
      <c r="E111" s="289" t="s">
        <v>1438</v>
      </c>
      <c r="F111" s="290" t="s">
        <v>1438</v>
      </c>
    </row>
    <row r="112" spans="2:6" ht="14.25" customHeight="1">
      <c r="B112" s="286"/>
      <c r="C112" s="287">
        <v>18210500</v>
      </c>
      <c r="D112" s="288">
        <v>500</v>
      </c>
      <c r="E112" s="289" t="s">
        <v>1438</v>
      </c>
      <c r="F112" s="290" t="s">
        <v>1438</v>
      </c>
    </row>
    <row r="113" spans="2:6" ht="14.25" customHeight="1">
      <c r="B113" s="286"/>
      <c r="C113" s="287">
        <v>18210560</v>
      </c>
      <c r="D113" s="288">
        <v>560</v>
      </c>
      <c r="E113" s="289" t="s">
        <v>1438</v>
      </c>
      <c r="F113" s="290" t="s">
        <v>1438</v>
      </c>
    </row>
    <row r="114" spans="2:6" ht="14.25" customHeight="1">
      <c r="B114" s="286"/>
      <c r="C114" s="287">
        <v>18210630</v>
      </c>
      <c r="D114" s="288">
        <v>630</v>
      </c>
      <c r="E114" s="289" t="s">
        <v>1438</v>
      </c>
      <c r="F114" s="290" t="s">
        <v>1438</v>
      </c>
    </row>
    <row r="115" spans="2:6" ht="14.25" customHeight="1">
      <c r="B115" s="286"/>
      <c r="C115" s="287">
        <v>18210710</v>
      </c>
      <c r="D115" s="288">
        <v>710</v>
      </c>
      <c r="E115" s="289" t="s">
        <v>1438</v>
      </c>
      <c r="F115" s="290" t="s">
        <v>1438</v>
      </c>
    </row>
    <row r="116" spans="2:6" ht="14.25" customHeight="1">
      <c r="B116" s="286"/>
      <c r="C116" s="287">
        <v>18210800</v>
      </c>
      <c r="D116" s="288">
        <v>800</v>
      </c>
      <c r="E116" s="289" t="s">
        <v>1438</v>
      </c>
      <c r="F116" s="290" t="s">
        <v>1438</v>
      </c>
    </row>
    <row r="117" spans="2:6" ht="14.25" customHeight="1">
      <c r="B117" s="286"/>
      <c r="C117" s="300"/>
      <c r="D117" s="301"/>
      <c r="E117" s="302"/>
      <c r="F117" s="303"/>
    </row>
    <row r="118" spans="2:6" ht="14.25" customHeight="1" thickBot="1">
      <c r="B118" s="294"/>
      <c r="C118" s="295"/>
      <c r="D118" s="296"/>
      <c r="E118" s="297"/>
      <c r="F118" s="298"/>
    </row>
    <row r="119" spans="2:6" ht="14.25" customHeight="1">
      <c r="F119" s="175"/>
    </row>
    <row r="120" spans="2:6" ht="14.25" customHeight="1">
      <c r="F120" s="175"/>
    </row>
    <row r="121" spans="2:6" ht="14.25" customHeight="1">
      <c r="F121" s="175"/>
    </row>
    <row r="122" spans="2:6" ht="14.25" customHeight="1">
      <c r="F122" s="175"/>
    </row>
    <row r="123" spans="2:6" ht="14.25" customHeight="1">
      <c r="F123" s="175"/>
    </row>
    <row r="124" spans="2:6" ht="14.25" customHeight="1" thickBot="1">
      <c r="F124" s="175"/>
    </row>
    <row r="125" spans="2:6" ht="14.25" customHeight="1">
      <c r="B125" s="304"/>
      <c r="C125" s="305"/>
      <c r="D125" s="306"/>
      <c r="E125" s="307"/>
      <c r="F125" s="308"/>
    </row>
    <row r="126" spans="2:6" ht="14.25" customHeight="1">
      <c r="B126" s="274"/>
      <c r="C126" s="977" t="s">
        <v>1430</v>
      </c>
      <c r="D126" s="977"/>
      <c r="E126" s="977"/>
      <c r="F126" s="978"/>
    </row>
    <row r="127" spans="2:6" ht="14.25" customHeight="1">
      <c r="B127" s="275"/>
      <c r="C127" s="977"/>
      <c r="D127" s="977"/>
      <c r="E127" s="977"/>
      <c r="F127" s="978"/>
    </row>
    <row r="128" spans="2:6" ht="14.25" customHeight="1">
      <c r="B128" s="275"/>
      <c r="C128" s="277">
        <v>18016032</v>
      </c>
      <c r="D128" s="278">
        <v>32</v>
      </c>
      <c r="E128" s="279">
        <v>80.986191203651615</v>
      </c>
      <c r="F128" s="280">
        <f t="shared" ref="F128:F145" si="4">(E128*(100-$F$5))/100</f>
        <v>80.986191203651615</v>
      </c>
    </row>
    <row r="129" spans="2:6" ht="14.25" customHeight="1">
      <c r="B129" s="275"/>
      <c r="C129" s="282">
        <v>18016040</v>
      </c>
      <c r="D129" s="283">
        <v>40</v>
      </c>
      <c r="E129" s="284">
        <v>88.130750298540761</v>
      </c>
      <c r="F129" s="285">
        <f t="shared" si="4"/>
        <v>88.130750298540775</v>
      </c>
    </row>
    <row r="130" spans="2:6" ht="14.25" customHeight="1">
      <c r="B130" s="281" t="s">
        <v>1495</v>
      </c>
      <c r="C130" s="282">
        <v>18016050</v>
      </c>
      <c r="D130" s="283">
        <v>50</v>
      </c>
      <c r="E130" s="284">
        <v>121.50106899783994</v>
      </c>
      <c r="F130" s="285">
        <f t="shared" si="4"/>
        <v>121.50106899783994</v>
      </c>
    </row>
    <row r="131" spans="2:6" ht="14.25" customHeight="1">
      <c r="B131" s="275"/>
      <c r="C131" s="282">
        <v>18016063</v>
      </c>
      <c r="D131" s="283">
        <v>63</v>
      </c>
      <c r="E131" s="284">
        <v>169.76377600000004</v>
      </c>
      <c r="F131" s="285">
        <f t="shared" si="4"/>
        <v>169.76377600000004</v>
      </c>
    </row>
    <row r="132" spans="2:6" ht="14.25" customHeight="1">
      <c r="B132" s="286"/>
      <c r="C132" s="282">
        <v>18016075</v>
      </c>
      <c r="D132" s="283">
        <v>75</v>
      </c>
      <c r="E132" s="284">
        <v>186.28130908381627</v>
      </c>
      <c r="F132" s="285">
        <f t="shared" si="4"/>
        <v>186.28130908381627</v>
      </c>
    </row>
    <row r="133" spans="2:6" ht="14.25" customHeight="1">
      <c r="B133" s="286"/>
      <c r="C133" s="282">
        <v>18016090</v>
      </c>
      <c r="D133" s="283">
        <v>90</v>
      </c>
      <c r="E133" s="284">
        <v>206.3846662780042</v>
      </c>
      <c r="F133" s="285">
        <f t="shared" si="4"/>
        <v>206.38466627800418</v>
      </c>
    </row>
    <row r="134" spans="2:6" ht="14.25" customHeight="1">
      <c r="B134" s="286"/>
      <c r="C134" s="282">
        <v>18016110</v>
      </c>
      <c r="D134" s="283">
        <v>110</v>
      </c>
      <c r="E134" s="284">
        <v>266.78829205549363</v>
      </c>
      <c r="F134" s="285">
        <f t="shared" si="4"/>
        <v>266.78829205549363</v>
      </c>
    </row>
    <row r="135" spans="2:6" ht="14.25" customHeight="1">
      <c r="B135" s="286"/>
      <c r="C135" s="282">
        <v>18016125</v>
      </c>
      <c r="D135" s="283">
        <v>125</v>
      </c>
      <c r="E135" s="284">
        <v>297.23979697822227</v>
      </c>
      <c r="F135" s="285">
        <f t="shared" si="4"/>
        <v>297.23979697822227</v>
      </c>
    </row>
    <row r="136" spans="2:6" ht="14.25" customHeight="1">
      <c r="B136" s="286"/>
      <c r="C136" s="282">
        <v>18016140</v>
      </c>
      <c r="D136" s="283">
        <v>140</v>
      </c>
      <c r="E136" s="284">
        <v>334.34213130229074</v>
      </c>
      <c r="F136" s="285">
        <f t="shared" si="4"/>
        <v>334.34213130229074</v>
      </c>
    </row>
    <row r="137" spans="2:6" ht="14.25" customHeight="1">
      <c r="B137" s="286"/>
      <c r="C137" s="282">
        <v>18016160</v>
      </c>
      <c r="D137" s="283">
        <v>160</v>
      </c>
      <c r="E137" s="284">
        <v>392.67390400000005</v>
      </c>
      <c r="F137" s="285">
        <f t="shared" si="4"/>
        <v>392.67390400000005</v>
      </c>
    </row>
    <row r="138" spans="2:6" ht="14.25" customHeight="1">
      <c r="B138" s="286"/>
      <c r="C138" s="282">
        <v>18016180</v>
      </c>
      <c r="D138" s="283">
        <v>180</v>
      </c>
      <c r="E138" s="284">
        <v>656.7040568052247</v>
      </c>
      <c r="F138" s="285">
        <f t="shared" si="4"/>
        <v>656.7040568052247</v>
      </c>
    </row>
    <row r="139" spans="2:6" ht="14.25" customHeight="1">
      <c r="B139" s="286"/>
      <c r="C139" s="282">
        <v>18016200</v>
      </c>
      <c r="D139" s="283">
        <v>200</v>
      </c>
      <c r="E139" s="284">
        <v>795.2097573073637</v>
      </c>
      <c r="F139" s="285">
        <f t="shared" si="4"/>
        <v>795.20975730736382</v>
      </c>
    </row>
    <row r="140" spans="2:6" ht="14.25" customHeight="1">
      <c r="B140" s="286"/>
      <c r="C140" s="282">
        <v>18016225</v>
      </c>
      <c r="D140" s="283">
        <v>225</v>
      </c>
      <c r="E140" s="284">
        <v>948.94847100165475</v>
      </c>
      <c r="F140" s="285">
        <f t="shared" si="4"/>
        <v>948.94847100165464</v>
      </c>
    </row>
    <row r="141" spans="2:6" ht="14.25" customHeight="1">
      <c r="B141" s="286"/>
      <c r="C141" s="282">
        <v>18016250</v>
      </c>
      <c r="D141" s="283">
        <v>250</v>
      </c>
      <c r="E141" s="284">
        <v>1106.2449427818146</v>
      </c>
      <c r="F141" s="285">
        <f t="shared" si="4"/>
        <v>1106.2449427818146</v>
      </c>
    </row>
    <row r="142" spans="2:6" ht="14.25" customHeight="1">
      <c r="B142" s="286"/>
      <c r="C142" s="282">
        <v>18016280</v>
      </c>
      <c r="D142" s="283">
        <v>280</v>
      </c>
      <c r="E142" s="284">
        <v>1315.2087748457468</v>
      </c>
      <c r="F142" s="285">
        <f t="shared" si="4"/>
        <v>1315.2087748457468</v>
      </c>
    </row>
    <row r="143" spans="2:6" ht="14.25" customHeight="1">
      <c r="B143" s="286"/>
      <c r="C143" s="282">
        <v>18016315</v>
      </c>
      <c r="D143" s="283">
        <v>315</v>
      </c>
      <c r="E143" s="284">
        <v>1595.1190136927275</v>
      </c>
      <c r="F143" s="285">
        <f t="shared" si="4"/>
        <v>1595.1190136927275</v>
      </c>
    </row>
    <row r="144" spans="2:6" ht="14.25" customHeight="1">
      <c r="B144" s="286"/>
      <c r="C144" s="282">
        <v>18016355</v>
      </c>
      <c r="D144" s="283">
        <v>355</v>
      </c>
      <c r="E144" s="284">
        <v>2917.7682313371565</v>
      </c>
      <c r="F144" s="285">
        <f t="shared" si="4"/>
        <v>2917.7682313371565</v>
      </c>
    </row>
    <row r="145" spans="2:6" ht="14.25" customHeight="1">
      <c r="B145" s="286"/>
      <c r="C145" s="282">
        <v>18016400</v>
      </c>
      <c r="D145" s="283">
        <v>400</v>
      </c>
      <c r="E145" s="284">
        <v>3209.0251861464872</v>
      </c>
      <c r="F145" s="285">
        <f t="shared" si="4"/>
        <v>3209.0251861464872</v>
      </c>
    </row>
    <row r="146" spans="2:6" ht="14.25" customHeight="1">
      <c r="B146" s="286"/>
      <c r="C146" s="287">
        <v>18016450</v>
      </c>
      <c r="D146" s="288">
        <v>450</v>
      </c>
      <c r="E146" s="289" t="s">
        <v>1438</v>
      </c>
      <c r="F146" s="290" t="s">
        <v>1438</v>
      </c>
    </row>
    <row r="147" spans="2:6" ht="14.25" customHeight="1">
      <c r="B147" s="286"/>
      <c r="C147" s="287">
        <v>18016500</v>
      </c>
      <c r="D147" s="288">
        <v>500</v>
      </c>
      <c r="E147" s="289" t="s">
        <v>1438</v>
      </c>
      <c r="F147" s="290" t="s">
        <v>1438</v>
      </c>
    </row>
    <row r="148" spans="2:6" ht="14.25" customHeight="1">
      <c r="B148" s="286"/>
      <c r="C148" s="287">
        <v>18016560</v>
      </c>
      <c r="D148" s="288">
        <v>560</v>
      </c>
      <c r="E148" s="289" t="s">
        <v>1438</v>
      </c>
      <c r="F148" s="290" t="s">
        <v>1438</v>
      </c>
    </row>
    <row r="149" spans="2:6" ht="14.25" customHeight="1">
      <c r="B149" s="286"/>
      <c r="C149" s="287">
        <v>18016630</v>
      </c>
      <c r="D149" s="288">
        <v>630</v>
      </c>
      <c r="E149" s="289" t="s">
        <v>1438</v>
      </c>
      <c r="F149" s="290" t="s">
        <v>1438</v>
      </c>
    </row>
    <row r="150" spans="2:6" ht="14.25" customHeight="1">
      <c r="B150" s="286"/>
      <c r="C150" s="287">
        <v>18016710</v>
      </c>
      <c r="D150" s="288">
        <v>710</v>
      </c>
      <c r="E150" s="289" t="s">
        <v>1438</v>
      </c>
      <c r="F150" s="290" t="s">
        <v>1438</v>
      </c>
    </row>
    <row r="151" spans="2:6" ht="14.25" customHeight="1">
      <c r="B151" s="286"/>
      <c r="C151" s="287">
        <v>18016800</v>
      </c>
      <c r="D151" s="288">
        <v>800</v>
      </c>
      <c r="E151" s="289" t="s">
        <v>1438</v>
      </c>
      <c r="F151" s="290" t="s">
        <v>1438</v>
      </c>
    </row>
    <row r="152" spans="2:6" ht="14.25" customHeight="1">
      <c r="B152" s="286"/>
      <c r="C152" s="994" t="s">
        <v>1429</v>
      </c>
      <c r="D152" s="994"/>
      <c r="E152" s="994"/>
      <c r="F152" s="995"/>
    </row>
    <row r="153" spans="2:6" ht="14.25" customHeight="1">
      <c r="B153" s="286"/>
      <c r="C153" s="977"/>
      <c r="D153" s="977"/>
      <c r="E153" s="977"/>
      <c r="F153" s="978"/>
    </row>
    <row r="154" spans="2:6" ht="14.25" customHeight="1">
      <c r="B154" s="286"/>
      <c r="C154" s="323">
        <v>18016032</v>
      </c>
      <c r="D154" s="324">
        <v>32</v>
      </c>
      <c r="E154" s="330" t="s">
        <v>1438</v>
      </c>
      <c r="F154" s="326" t="s">
        <v>1438</v>
      </c>
    </row>
    <row r="155" spans="2:6" ht="14.25" customHeight="1">
      <c r="B155" s="275"/>
      <c r="C155" s="287">
        <v>18016040</v>
      </c>
      <c r="D155" s="288">
        <v>40</v>
      </c>
      <c r="E155" s="309" t="s">
        <v>1438</v>
      </c>
      <c r="F155" s="293" t="s">
        <v>1438</v>
      </c>
    </row>
    <row r="156" spans="2:6" ht="14.25" customHeight="1">
      <c r="B156" s="275"/>
      <c r="C156" s="282">
        <v>18016050</v>
      </c>
      <c r="D156" s="283">
        <v>50</v>
      </c>
      <c r="E156" s="310">
        <v>100.755424</v>
      </c>
      <c r="F156" s="285">
        <f t="shared" ref="F156:F171" si="5">(E156*(100-$F$5))/100</f>
        <v>100.755424</v>
      </c>
    </row>
    <row r="157" spans="2:6" ht="14.25" customHeight="1">
      <c r="B157" s="275"/>
      <c r="C157" s="282">
        <v>18016063</v>
      </c>
      <c r="D157" s="283">
        <v>63</v>
      </c>
      <c r="E157" s="310">
        <v>147.57060509085193</v>
      </c>
      <c r="F157" s="285">
        <f t="shared" si="5"/>
        <v>147.57060509085193</v>
      </c>
    </row>
    <row r="158" spans="2:6" ht="14.25" customHeight="1">
      <c r="B158" s="286"/>
      <c r="C158" s="282">
        <v>18016075</v>
      </c>
      <c r="D158" s="283">
        <v>75</v>
      </c>
      <c r="E158" s="310">
        <v>156.97035199999999</v>
      </c>
      <c r="F158" s="285">
        <f t="shared" si="5"/>
        <v>156.97035199999999</v>
      </c>
    </row>
    <row r="159" spans="2:6" ht="14.25" customHeight="1">
      <c r="B159" s="286"/>
      <c r="C159" s="282">
        <v>18016090</v>
      </c>
      <c r="D159" s="283">
        <v>90</v>
      </c>
      <c r="E159" s="310">
        <v>169.44076799999999</v>
      </c>
      <c r="F159" s="285">
        <f t="shared" si="5"/>
        <v>169.44076799999999</v>
      </c>
    </row>
    <row r="160" spans="2:6" ht="14.25" customHeight="1">
      <c r="B160" s="286"/>
      <c r="C160" s="282">
        <v>18016110</v>
      </c>
      <c r="D160" s="283">
        <v>110</v>
      </c>
      <c r="E160" s="310">
        <v>211.56317368585272</v>
      </c>
      <c r="F160" s="285">
        <f t="shared" si="5"/>
        <v>211.56317368585272</v>
      </c>
    </row>
    <row r="161" spans="2:6" ht="14.25" customHeight="1">
      <c r="B161" s="286"/>
      <c r="C161" s="282">
        <v>18016125</v>
      </c>
      <c r="D161" s="283">
        <v>125</v>
      </c>
      <c r="E161" s="310">
        <v>239.58959452555999</v>
      </c>
      <c r="F161" s="285">
        <f t="shared" si="5"/>
        <v>239.58959452555999</v>
      </c>
    </row>
    <row r="162" spans="2:6" ht="14.25" customHeight="1">
      <c r="B162" s="286"/>
      <c r="C162" s="282">
        <v>18016140</v>
      </c>
      <c r="D162" s="283">
        <v>140</v>
      </c>
      <c r="E162" s="310">
        <v>272.96635292905813</v>
      </c>
      <c r="F162" s="285">
        <f t="shared" si="5"/>
        <v>272.96635292905813</v>
      </c>
    </row>
    <row r="163" spans="2:6" ht="14.25" customHeight="1">
      <c r="B163" s="286"/>
      <c r="C163" s="282">
        <v>18016160</v>
      </c>
      <c r="D163" s="283">
        <v>160</v>
      </c>
      <c r="E163" s="310">
        <v>301.45875200000006</v>
      </c>
      <c r="F163" s="285">
        <f t="shared" si="5"/>
        <v>301.45875200000006</v>
      </c>
    </row>
    <row r="164" spans="2:6" ht="14.25" customHeight="1">
      <c r="B164" s="286"/>
      <c r="C164" s="282">
        <v>18016180</v>
      </c>
      <c r="D164" s="283">
        <v>180</v>
      </c>
      <c r="E164" s="310">
        <v>481.74336000000011</v>
      </c>
      <c r="F164" s="285">
        <f t="shared" si="5"/>
        <v>481.74336000000011</v>
      </c>
    </row>
    <row r="165" spans="2:6" ht="14.25" customHeight="1">
      <c r="B165" s="286"/>
      <c r="C165" s="282">
        <v>18016200</v>
      </c>
      <c r="D165" s="283">
        <v>200</v>
      </c>
      <c r="E165" s="310">
        <v>582.18731200000013</v>
      </c>
      <c r="F165" s="285">
        <f t="shared" si="5"/>
        <v>582.18731200000013</v>
      </c>
    </row>
    <row r="166" spans="2:6" ht="14.25" customHeight="1">
      <c r="B166" s="286"/>
      <c r="C166" s="282">
        <v>18016225</v>
      </c>
      <c r="D166" s="283">
        <v>225</v>
      </c>
      <c r="E166" s="310">
        <v>690.23411158184877</v>
      </c>
      <c r="F166" s="285">
        <f t="shared" si="5"/>
        <v>690.23411158184865</v>
      </c>
    </row>
    <row r="167" spans="2:6" ht="14.25" customHeight="1">
      <c r="B167" s="286"/>
      <c r="C167" s="282">
        <v>18016250</v>
      </c>
      <c r="D167" s="283">
        <v>250</v>
      </c>
      <c r="E167" s="310">
        <v>834.09823140515437</v>
      </c>
      <c r="F167" s="285">
        <f t="shared" si="5"/>
        <v>834.09823140515437</v>
      </c>
    </row>
    <row r="168" spans="2:6" ht="14.25" customHeight="1">
      <c r="B168" s="286"/>
      <c r="C168" s="282">
        <v>18016280</v>
      </c>
      <c r="D168" s="283">
        <v>280</v>
      </c>
      <c r="E168" s="310">
        <v>922.84816425997553</v>
      </c>
      <c r="F168" s="285">
        <f t="shared" si="5"/>
        <v>922.84816425997565</v>
      </c>
    </row>
    <row r="169" spans="2:6" ht="14.25" customHeight="1">
      <c r="B169" s="286"/>
      <c r="C169" s="282">
        <v>18016315</v>
      </c>
      <c r="D169" s="283">
        <v>315</v>
      </c>
      <c r="E169" s="310">
        <v>1190.7884065947449</v>
      </c>
      <c r="F169" s="285">
        <f t="shared" si="5"/>
        <v>1190.7884065947449</v>
      </c>
    </row>
    <row r="170" spans="2:6" ht="14.25" customHeight="1">
      <c r="B170" s="286"/>
      <c r="C170" s="282">
        <v>18016355</v>
      </c>
      <c r="D170" s="283">
        <v>355</v>
      </c>
      <c r="E170" s="310">
        <v>1880.7140800000002</v>
      </c>
      <c r="F170" s="285">
        <f t="shared" si="5"/>
        <v>1880.7140800000002</v>
      </c>
    </row>
    <row r="171" spans="2:6" ht="14.25" customHeight="1">
      <c r="B171" s="286"/>
      <c r="C171" s="282">
        <v>18016400</v>
      </c>
      <c r="D171" s="283">
        <v>400</v>
      </c>
      <c r="E171" s="310">
        <v>2610.3198468717237</v>
      </c>
      <c r="F171" s="285">
        <f t="shared" si="5"/>
        <v>2610.3198468717237</v>
      </c>
    </row>
    <row r="172" spans="2:6" ht="14.25" customHeight="1">
      <c r="B172" s="286"/>
      <c r="C172" s="287">
        <v>18016450</v>
      </c>
      <c r="D172" s="288">
        <v>450</v>
      </c>
      <c r="E172" s="289" t="s">
        <v>1438</v>
      </c>
      <c r="F172" s="290" t="s">
        <v>1438</v>
      </c>
    </row>
    <row r="173" spans="2:6" ht="14.25" customHeight="1">
      <c r="B173" s="286"/>
      <c r="C173" s="287">
        <v>18016500</v>
      </c>
      <c r="D173" s="288">
        <v>500</v>
      </c>
      <c r="E173" s="289" t="s">
        <v>1438</v>
      </c>
      <c r="F173" s="290" t="s">
        <v>1438</v>
      </c>
    </row>
    <row r="174" spans="2:6" ht="14.25" customHeight="1">
      <c r="B174" s="286"/>
      <c r="C174" s="287">
        <v>18016560</v>
      </c>
      <c r="D174" s="288">
        <v>560</v>
      </c>
      <c r="E174" s="289" t="s">
        <v>1438</v>
      </c>
      <c r="F174" s="290" t="s">
        <v>1438</v>
      </c>
    </row>
    <row r="175" spans="2:6" ht="14.25" customHeight="1">
      <c r="B175" s="286"/>
      <c r="C175" s="287">
        <v>18016630</v>
      </c>
      <c r="D175" s="288">
        <v>630</v>
      </c>
      <c r="E175" s="289" t="s">
        <v>1438</v>
      </c>
      <c r="F175" s="290" t="s">
        <v>1438</v>
      </c>
    </row>
    <row r="176" spans="2:6" ht="14.25" customHeight="1">
      <c r="B176" s="286"/>
      <c r="C176" s="287">
        <v>18016710</v>
      </c>
      <c r="D176" s="288">
        <v>710</v>
      </c>
      <c r="E176" s="289" t="s">
        <v>1438</v>
      </c>
      <c r="F176" s="290" t="s">
        <v>1438</v>
      </c>
    </row>
    <row r="177" spans="2:6" ht="14.25" customHeight="1">
      <c r="B177" s="286"/>
      <c r="C177" s="287">
        <v>18016800</v>
      </c>
      <c r="D177" s="288">
        <v>800</v>
      </c>
      <c r="E177" s="289" t="s">
        <v>1438</v>
      </c>
      <c r="F177" s="290" t="s">
        <v>1438</v>
      </c>
    </row>
    <row r="178" spans="2:6" ht="14.25" customHeight="1">
      <c r="B178" s="286"/>
      <c r="C178" s="300"/>
      <c r="D178" s="301"/>
      <c r="E178" s="302"/>
      <c r="F178" s="303"/>
    </row>
    <row r="179" spans="2:6" ht="14.25" customHeight="1" thickBot="1">
      <c r="B179" s="294"/>
      <c r="C179" s="295"/>
      <c r="D179" s="296"/>
      <c r="E179" s="297"/>
      <c r="F179" s="298"/>
    </row>
    <row r="180" spans="2:6" ht="14.25" customHeight="1">
      <c r="F180" s="175"/>
    </row>
    <row r="181" spans="2:6" ht="14.25" customHeight="1">
      <c r="F181" s="175"/>
    </row>
    <row r="182" spans="2:6" ht="14.25" customHeight="1">
      <c r="F182" s="175"/>
    </row>
    <row r="183" spans="2:6" ht="14.25" customHeight="1">
      <c r="F183" s="175"/>
    </row>
    <row r="184" spans="2:6" ht="14.25" customHeight="1" thickBot="1">
      <c r="F184" s="175"/>
    </row>
    <row r="185" spans="2:6" ht="14.25" customHeight="1">
      <c r="B185" s="311"/>
      <c r="C185" s="312"/>
      <c r="D185" s="313"/>
      <c r="E185" s="314"/>
      <c r="F185" s="315"/>
    </row>
    <row r="186" spans="2:6" ht="14.25" customHeight="1">
      <c r="B186" s="316"/>
      <c r="C186" s="977" t="s">
        <v>1430</v>
      </c>
      <c r="D186" s="977"/>
      <c r="E186" s="977"/>
      <c r="F186" s="978"/>
    </row>
    <row r="187" spans="2:6" ht="14.25" customHeight="1">
      <c r="B187" s="317"/>
      <c r="C187" s="977"/>
      <c r="D187" s="977"/>
      <c r="E187" s="977"/>
      <c r="F187" s="978"/>
    </row>
    <row r="188" spans="2:6" ht="14.25" customHeight="1">
      <c r="B188" s="317"/>
      <c r="C188" s="277">
        <v>18316032</v>
      </c>
      <c r="D188" s="278">
        <v>32</v>
      </c>
      <c r="E188" s="279">
        <v>80.986191203651629</v>
      </c>
      <c r="F188" s="280">
        <f t="shared" ref="F188:F205" si="6">(E188*(100-$F$5))/100</f>
        <v>80.986191203651629</v>
      </c>
    </row>
    <row r="189" spans="2:6" ht="14.25" customHeight="1">
      <c r="B189" s="281" t="s">
        <v>1496</v>
      </c>
      <c r="C189" s="282">
        <v>18316040</v>
      </c>
      <c r="D189" s="283">
        <v>40</v>
      </c>
      <c r="E189" s="284">
        <v>88.130750298540761</v>
      </c>
      <c r="F189" s="285">
        <f t="shared" si="6"/>
        <v>88.130750298540775</v>
      </c>
    </row>
    <row r="190" spans="2:6" ht="14.25" customHeight="1">
      <c r="B190" s="317"/>
      <c r="C190" s="282">
        <v>18316050</v>
      </c>
      <c r="D190" s="283">
        <v>50</v>
      </c>
      <c r="E190" s="284">
        <v>121.50106899783994</v>
      </c>
      <c r="F190" s="285">
        <f t="shared" si="6"/>
        <v>121.50106899783994</v>
      </c>
    </row>
    <row r="191" spans="2:6" ht="14.25" customHeight="1">
      <c r="B191" s="317"/>
      <c r="C191" s="282">
        <v>18316063</v>
      </c>
      <c r="D191" s="283">
        <v>63</v>
      </c>
      <c r="E191" s="284">
        <v>169.75588581149142</v>
      </c>
      <c r="F191" s="285">
        <f t="shared" si="6"/>
        <v>169.75588581149142</v>
      </c>
    </row>
    <row r="192" spans="2:6" ht="14.25" customHeight="1">
      <c r="B192" s="318"/>
      <c r="C192" s="282">
        <v>18316075</v>
      </c>
      <c r="D192" s="283">
        <v>75</v>
      </c>
      <c r="E192" s="284">
        <v>186.28130908381627</v>
      </c>
      <c r="F192" s="285">
        <f t="shared" si="6"/>
        <v>186.28130908381627</v>
      </c>
    </row>
    <row r="193" spans="2:6" ht="14.25" customHeight="1">
      <c r="B193" s="318"/>
      <c r="C193" s="282">
        <v>18316090</v>
      </c>
      <c r="D193" s="283">
        <v>90</v>
      </c>
      <c r="E193" s="284">
        <v>206.37901190358562</v>
      </c>
      <c r="F193" s="285">
        <f t="shared" si="6"/>
        <v>206.37901190358562</v>
      </c>
    </row>
    <row r="194" spans="2:6" ht="14.25" customHeight="1">
      <c r="B194" s="318"/>
      <c r="C194" s="282">
        <v>18316110</v>
      </c>
      <c r="D194" s="283">
        <v>110</v>
      </c>
      <c r="E194" s="284">
        <v>266.78829205549363</v>
      </c>
      <c r="F194" s="285">
        <f t="shared" si="6"/>
        <v>266.78829205549363</v>
      </c>
    </row>
    <row r="195" spans="2:6" ht="14.25" customHeight="1">
      <c r="B195" s="318"/>
      <c r="C195" s="282">
        <v>18316125</v>
      </c>
      <c r="D195" s="283">
        <v>125</v>
      </c>
      <c r="E195" s="284">
        <v>297.23979697822227</v>
      </c>
      <c r="F195" s="285">
        <f t="shared" si="6"/>
        <v>297.23979697822227</v>
      </c>
    </row>
    <row r="196" spans="2:6" ht="14.25" customHeight="1">
      <c r="B196" s="318"/>
      <c r="C196" s="282">
        <v>18316140</v>
      </c>
      <c r="D196" s="283">
        <v>140</v>
      </c>
      <c r="E196" s="284">
        <v>334.34213130229074</v>
      </c>
      <c r="F196" s="285">
        <f t="shared" si="6"/>
        <v>334.34213130229074</v>
      </c>
    </row>
    <row r="197" spans="2:6" ht="14.25" customHeight="1">
      <c r="B197" s="318"/>
      <c r="C197" s="282">
        <v>18316160</v>
      </c>
      <c r="D197" s="283">
        <v>160</v>
      </c>
      <c r="E197" s="284">
        <v>392.66032098740192</v>
      </c>
      <c r="F197" s="285">
        <f t="shared" si="6"/>
        <v>392.66032098740192</v>
      </c>
    </row>
    <row r="198" spans="2:6" ht="14.25" customHeight="1">
      <c r="B198" s="318"/>
      <c r="C198" s="282">
        <v>18316180</v>
      </c>
      <c r="D198" s="283">
        <v>180</v>
      </c>
      <c r="E198" s="284">
        <v>656.70405680522481</v>
      </c>
      <c r="F198" s="285">
        <f t="shared" si="6"/>
        <v>656.70405680522481</v>
      </c>
    </row>
    <row r="199" spans="2:6" ht="14.25" customHeight="1">
      <c r="B199" s="318"/>
      <c r="C199" s="282">
        <v>18316200</v>
      </c>
      <c r="D199" s="283">
        <v>200</v>
      </c>
      <c r="E199" s="284">
        <v>795.20975730736382</v>
      </c>
      <c r="F199" s="285">
        <f t="shared" si="6"/>
        <v>795.20975730736382</v>
      </c>
    </row>
    <row r="200" spans="2:6" ht="14.25" customHeight="1">
      <c r="B200" s="318"/>
      <c r="C200" s="282">
        <v>18316225</v>
      </c>
      <c r="D200" s="283">
        <v>225</v>
      </c>
      <c r="E200" s="284">
        <v>948.94847100165475</v>
      </c>
      <c r="F200" s="285">
        <f t="shared" si="6"/>
        <v>948.94847100165464</v>
      </c>
    </row>
    <row r="201" spans="2:6" ht="14.25" customHeight="1">
      <c r="B201" s="318"/>
      <c r="C201" s="282">
        <v>18316250</v>
      </c>
      <c r="D201" s="283">
        <v>250</v>
      </c>
      <c r="E201" s="284">
        <v>1106.2449427818146</v>
      </c>
      <c r="F201" s="285">
        <f t="shared" si="6"/>
        <v>1106.2449427818146</v>
      </c>
    </row>
    <row r="202" spans="2:6" ht="14.25" customHeight="1">
      <c r="B202" s="318"/>
      <c r="C202" s="282">
        <v>18316280</v>
      </c>
      <c r="D202" s="283">
        <v>280</v>
      </c>
      <c r="E202" s="284">
        <v>1315.2087748457468</v>
      </c>
      <c r="F202" s="285">
        <f t="shared" si="6"/>
        <v>1315.2087748457468</v>
      </c>
    </row>
    <row r="203" spans="2:6" ht="14.25" customHeight="1">
      <c r="B203" s="318"/>
      <c r="C203" s="282">
        <v>18316315</v>
      </c>
      <c r="D203" s="283">
        <v>315</v>
      </c>
      <c r="E203" s="284">
        <v>1595.1244681650201</v>
      </c>
      <c r="F203" s="285">
        <f t="shared" si="6"/>
        <v>1595.1244681650198</v>
      </c>
    </row>
    <row r="204" spans="2:6" ht="14.25" customHeight="1">
      <c r="B204" s="318"/>
      <c r="C204" s="282">
        <v>18316355</v>
      </c>
      <c r="D204" s="283">
        <v>355</v>
      </c>
      <c r="E204" s="284">
        <v>2917.7682313371565</v>
      </c>
      <c r="F204" s="285">
        <f t="shared" si="6"/>
        <v>2917.7682313371565</v>
      </c>
    </row>
    <row r="205" spans="2:6" ht="14.25" customHeight="1">
      <c r="B205" s="318"/>
      <c r="C205" s="282">
        <v>18316400</v>
      </c>
      <c r="D205" s="283">
        <v>400</v>
      </c>
      <c r="E205" s="284">
        <v>3209.0251861464872</v>
      </c>
      <c r="F205" s="285">
        <f t="shared" si="6"/>
        <v>3209.0251861464872</v>
      </c>
    </row>
    <row r="206" spans="2:6" ht="14.25" customHeight="1">
      <c r="B206" s="318"/>
      <c r="C206" s="287">
        <v>18316450</v>
      </c>
      <c r="D206" s="288">
        <v>450</v>
      </c>
      <c r="E206" s="289" t="s">
        <v>1438</v>
      </c>
      <c r="F206" s="290" t="s">
        <v>1438</v>
      </c>
    </row>
    <row r="207" spans="2:6" ht="14.25" customHeight="1">
      <c r="B207" s="318"/>
      <c r="C207" s="287">
        <v>18316500</v>
      </c>
      <c r="D207" s="288">
        <v>500</v>
      </c>
      <c r="E207" s="289" t="s">
        <v>1438</v>
      </c>
      <c r="F207" s="290" t="s">
        <v>1438</v>
      </c>
    </row>
    <row r="208" spans="2:6" ht="14.25" customHeight="1">
      <c r="B208" s="318"/>
      <c r="C208" s="287">
        <v>18316560</v>
      </c>
      <c r="D208" s="288">
        <v>560</v>
      </c>
      <c r="E208" s="289" t="s">
        <v>1438</v>
      </c>
      <c r="F208" s="290" t="s">
        <v>1438</v>
      </c>
    </row>
    <row r="209" spans="2:6" ht="14.25" customHeight="1">
      <c r="B209" s="318"/>
      <c r="C209" s="287">
        <v>18316630</v>
      </c>
      <c r="D209" s="288">
        <v>630</v>
      </c>
      <c r="E209" s="289" t="s">
        <v>1438</v>
      </c>
      <c r="F209" s="290" t="s">
        <v>1438</v>
      </c>
    </row>
    <row r="210" spans="2:6" ht="14.25" customHeight="1">
      <c r="B210" s="318"/>
      <c r="C210" s="287">
        <v>18316710</v>
      </c>
      <c r="D210" s="288">
        <v>710</v>
      </c>
      <c r="E210" s="289" t="s">
        <v>1438</v>
      </c>
      <c r="F210" s="290" t="s">
        <v>1438</v>
      </c>
    </row>
    <row r="211" spans="2:6" ht="14.25" customHeight="1">
      <c r="B211" s="318"/>
      <c r="C211" s="287">
        <v>18316800</v>
      </c>
      <c r="D211" s="288">
        <v>800</v>
      </c>
      <c r="E211" s="289" t="s">
        <v>1438</v>
      </c>
      <c r="F211" s="290" t="s">
        <v>1438</v>
      </c>
    </row>
    <row r="212" spans="2:6" ht="14.25" customHeight="1">
      <c r="B212" s="318"/>
      <c r="C212" s="994" t="s">
        <v>1429</v>
      </c>
      <c r="D212" s="994"/>
      <c r="E212" s="994"/>
      <c r="F212" s="995"/>
    </row>
    <row r="213" spans="2:6" ht="14.25" customHeight="1">
      <c r="B213" s="318"/>
      <c r="C213" s="977"/>
      <c r="D213" s="977"/>
      <c r="E213" s="977"/>
      <c r="F213" s="978"/>
    </row>
    <row r="214" spans="2:6" ht="14.25" customHeight="1">
      <c r="B214" s="318"/>
      <c r="C214" s="323">
        <v>18310032</v>
      </c>
      <c r="D214" s="324">
        <v>32</v>
      </c>
      <c r="E214" s="325" t="s">
        <v>1438</v>
      </c>
      <c r="F214" s="326" t="s">
        <v>1438</v>
      </c>
    </row>
    <row r="215" spans="2:6" ht="14.25" customHeight="1">
      <c r="B215" s="317"/>
      <c r="C215" s="287">
        <v>18310040</v>
      </c>
      <c r="D215" s="288">
        <v>40</v>
      </c>
      <c r="E215" s="292" t="s">
        <v>1438</v>
      </c>
      <c r="F215" s="293" t="s">
        <v>1438</v>
      </c>
    </row>
    <row r="216" spans="2:6" ht="14.25" customHeight="1">
      <c r="B216" s="317"/>
      <c r="C216" s="282">
        <v>18310050</v>
      </c>
      <c r="D216" s="283">
        <v>50</v>
      </c>
      <c r="E216" s="284">
        <v>100.76442186877152</v>
      </c>
      <c r="F216" s="285">
        <f t="shared" ref="F216:F231" si="7">(E216*(100-$F$5))/100</f>
        <v>100.76442186877152</v>
      </c>
    </row>
    <row r="217" spans="2:6" ht="14.25" customHeight="1">
      <c r="B217" s="317"/>
      <c r="C217" s="282">
        <v>18310063</v>
      </c>
      <c r="D217" s="283">
        <v>63</v>
      </c>
      <c r="E217" s="284">
        <v>147.56709252492524</v>
      </c>
      <c r="F217" s="285">
        <f t="shared" si="7"/>
        <v>147.56709252492524</v>
      </c>
    </row>
    <row r="218" spans="2:6" ht="14.25" customHeight="1">
      <c r="B218" s="318"/>
      <c r="C218" s="282">
        <v>18310075</v>
      </c>
      <c r="D218" s="283">
        <v>75</v>
      </c>
      <c r="E218" s="284">
        <v>156.96247816393591</v>
      </c>
      <c r="F218" s="285">
        <f t="shared" si="7"/>
        <v>156.96247816393591</v>
      </c>
    </row>
    <row r="219" spans="2:6" ht="14.25" customHeight="1">
      <c r="B219" s="318"/>
      <c r="C219" s="282">
        <v>18310090</v>
      </c>
      <c r="D219" s="283">
        <v>90</v>
      </c>
      <c r="E219" s="284">
        <v>169.45093511841691</v>
      </c>
      <c r="F219" s="285">
        <f t="shared" si="7"/>
        <v>169.45093511841688</v>
      </c>
    </row>
    <row r="220" spans="2:6" ht="14.25" customHeight="1">
      <c r="B220" s="318"/>
      <c r="C220" s="282">
        <v>18310110</v>
      </c>
      <c r="D220" s="283">
        <v>110</v>
      </c>
      <c r="E220" s="284">
        <v>211.56317368585272</v>
      </c>
      <c r="F220" s="285">
        <f t="shared" si="7"/>
        <v>211.56317368585272</v>
      </c>
    </row>
    <row r="221" spans="2:6" ht="14.25" customHeight="1">
      <c r="B221" s="318"/>
      <c r="C221" s="282">
        <v>18310125</v>
      </c>
      <c r="D221" s="283">
        <v>125</v>
      </c>
      <c r="E221" s="284">
        <v>239.58959452555999</v>
      </c>
      <c r="F221" s="285">
        <f t="shared" si="7"/>
        <v>239.58959452555999</v>
      </c>
    </row>
    <row r="222" spans="2:6" ht="14.25" customHeight="1">
      <c r="B222" s="318"/>
      <c r="C222" s="282">
        <v>18310140</v>
      </c>
      <c r="D222" s="283">
        <v>140</v>
      </c>
      <c r="E222" s="284">
        <v>272.95991322485918</v>
      </c>
      <c r="F222" s="285">
        <f t="shared" si="7"/>
        <v>272.95991322485918</v>
      </c>
    </row>
    <row r="223" spans="2:6" ht="14.25" customHeight="1">
      <c r="B223" s="318"/>
      <c r="C223" s="282">
        <v>18310160</v>
      </c>
      <c r="D223" s="283">
        <v>160</v>
      </c>
      <c r="E223" s="284">
        <v>301.46554229654078</v>
      </c>
      <c r="F223" s="285">
        <f t="shared" si="7"/>
        <v>301.46554229654078</v>
      </c>
    </row>
    <row r="224" spans="2:6" ht="14.25" customHeight="1">
      <c r="B224" s="318"/>
      <c r="C224" s="282">
        <v>18310180</v>
      </c>
      <c r="D224" s="283">
        <v>180</v>
      </c>
      <c r="E224" s="284">
        <v>481.73496628831617</v>
      </c>
      <c r="F224" s="285">
        <f t="shared" si="7"/>
        <v>481.73496628831623</v>
      </c>
    </row>
    <row r="225" spans="2:6" ht="14.25" customHeight="1">
      <c r="B225" s="318"/>
      <c r="C225" s="282">
        <v>18310200</v>
      </c>
      <c r="D225" s="283">
        <v>200</v>
      </c>
      <c r="E225" s="284">
        <v>582.1799160024384</v>
      </c>
      <c r="F225" s="285">
        <f t="shared" si="7"/>
        <v>582.1799160024384</v>
      </c>
    </row>
    <row r="226" spans="2:6" ht="14.25" customHeight="1">
      <c r="B226" s="318"/>
      <c r="C226" s="282">
        <v>18310225</v>
      </c>
      <c r="D226" s="283">
        <v>225</v>
      </c>
      <c r="E226" s="284">
        <v>690.23411158184877</v>
      </c>
      <c r="F226" s="285">
        <f t="shared" si="7"/>
        <v>690.23411158184865</v>
      </c>
    </row>
    <row r="227" spans="2:6" ht="14.25" customHeight="1">
      <c r="B227" s="318"/>
      <c r="C227" s="282">
        <v>18310250</v>
      </c>
      <c r="D227" s="283">
        <v>250</v>
      </c>
      <c r="E227" s="284">
        <v>834.09823140515437</v>
      </c>
      <c r="F227" s="285">
        <f t="shared" si="7"/>
        <v>834.09823140515437</v>
      </c>
    </row>
    <row r="228" spans="2:6" ht="14.25" customHeight="1">
      <c r="B228" s="318"/>
      <c r="C228" s="282">
        <v>18310280</v>
      </c>
      <c r="D228" s="283">
        <v>280</v>
      </c>
      <c r="E228" s="284">
        <v>922.8534045514192</v>
      </c>
      <c r="F228" s="285">
        <f t="shared" si="7"/>
        <v>922.8534045514192</v>
      </c>
    </row>
    <row r="229" spans="2:6" ht="14.25" customHeight="1">
      <c r="B229" s="318"/>
      <c r="C229" s="282">
        <v>18310315</v>
      </c>
      <c r="D229" s="283">
        <v>315</v>
      </c>
      <c r="E229" s="284">
        <v>1190.788892071336</v>
      </c>
      <c r="F229" s="285">
        <f t="shared" si="7"/>
        <v>1190.788892071336</v>
      </c>
    </row>
    <row r="230" spans="2:6" ht="14.25" customHeight="1">
      <c r="B230" s="318"/>
      <c r="C230" s="282">
        <v>18310355</v>
      </c>
      <c r="D230" s="283">
        <v>355</v>
      </c>
      <c r="E230" s="284">
        <v>1880.7035314985358</v>
      </c>
      <c r="F230" s="285">
        <f t="shared" si="7"/>
        <v>1880.703531498536</v>
      </c>
    </row>
    <row r="231" spans="2:6" ht="14.25" customHeight="1">
      <c r="B231" s="318"/>
      <c r="C231" s="282">
        <v>18310400</v>
      </c>
      <c r="D231" s="283">
        <v>400</v>
      </c>
      <c r="E231" s="284">
        <v>2610.3198468717246</v>
      </c>
      <c r="F231" s="285">
        <f t="shared" si="7"/>
        <v>2610.3198468717246</v>
      </c>
    </row>
    <row r="232" spans="2:6" ht="14.25" customHeight="1">
      <c r="B232" s="318"/>
      <c r="C232" s="287">
        <v>18310450</v>
      </c>
      <c r="D232" s="288">
        <v>450</v>
      </c>
      <c r="E232" s="289" t="s">
        <v>1438</v>
      </c>
      <c r="F232" s="290" t="s">
        <v>1438</v>
      </c>
    </row>
    <row r="233" spans="2:6" ht="14.25" customHeight="1">
      <c r="B233" s="318"/>
      <c r="C233" s="287">
        <v>18310500</v>
      </c>
      <c r="D233" s="288">
        <v>500</v>
      </c>
      <c r="E233" s="289" t="s">
        <v>1438</v>
      </c>
      <c r="F233" s="290" t="s">
        <v>1438</v>
      </c>
    </row>
    <row r="234" spans="2:6" ht="14.25" customHeight="1">
      <c r="B234" s="318"/>
      <c r="C234" s="287">
        <v>18310560</v>
      </c>
      <c r="D234" s="288">
        <v>560</v>
      </c>
      <c r="E234" s="289" t="s">
        <v>1438</v>
      </c>
      <c r="F234" s="290" t="s">
        <v>1438</v>
      </c>
    </row>
    <row r="235" spans="2:6" ht="14.25" customHeight="1">
      <c r="B235" s="318"/>
      <c r="C235" s="287">
        <v>18310630</v>
      </c>
      <c r="D235" s="288">
        <v>630</v>
      </c>
      <c r="E235" s="289" t="s">
        <v>1438</v>
      </c>
      <c r="F235" s="290" t="s">
        <v>1438</v>
      </c>
    </row>
    <row r="236" spans="2:6" ht="14.25" customHeight="1">
      <c r="B236" s="318"/>
      <c r="C236" s="287">
        <v>18310710</v>
      </c>
      <c r="D236" s="288">
        <v>710</v>
      </c>
      <c r="E236" s="289" t="s">
        <v>1438</v>
      </c>
      <c r="F236" s="290" t="s">
        <v>1438</v>
      </c>
    </row>
    <row r="237" spans="2:6" ht="14.25" customHeight="1">
      <c r="B237" s="318"/>
      <c r="C237" s="287">
        <v>18310800</v>
      </c>
      <c r="D237" s="288">
        <v>800</v>
      </c>
      <c r="E237" s="289" t="s">
        <v>1438</v>
      </c>
      <c r="F237" s="290" t="s">
        <v>1438</v>
      </c>
    </row>
    <row r="238" spans="2:6" ht="14.25" customHeight="1">
      <c r="B238" s="318"/>
      <c r="C238" s="300"/>
      <c r="D238" s="301"/>
      <c r="E238" s="302"/>
      <c r="F238" s="303"/>
    </row>
    <row r="239" spans="2:6" ht="14.25" customHeight="1" thickBot="1">
      <c r="B239" s="319"/>
      <c r="C239" s="295"/>
      <c r="D239" s="296"/>
      <c r="E239" s="297"/>
      <c r="F239" s="298"/>
    </row>
    <row r="240" spans="2:6" ht="14.25" customHeight="1">
      <c r="F240" s="175"/>
    </row>
    <row r="241" spans="2:6" ht="14.25" customHeight="1">
      <c r="F241" s="175"/>
    </row>
    <row r="242" spans="2:6" ht="14.25" customHeight="1">
      <c r="F242" s="175"/>
    </row>
    <row r="243" spans="2:6" ht="14.25" customHeight="1">
      <c r="F243" s="175"/>
    </row>
    <row r="244" spans="2:6" ht="14.25" customHeight="1" thickBot="1">
      <c r="F244" s="175"/>
    </row>
    <row r="245" spans="2:6" ht="14.25" customHeight="1">
      <c r="B245" s="304"/>
      <c r="C245" s="305"/>
      <c r="D245" s="306"/>
      <c r="E245" s="307"/>
      <c r="F245" s="308"/>
    </row>
    <row r="246" spans="2:6" ht="14.25" customHeight="1">
      <c r="B246" s="274"/>
      <c r="C246" s="977" t="s">
        <v>1430</v>
      </c>
      <c r="D246" s="977"/>
      <c r="E246" s="977"/>
      <c r="F246" s="978"/>
    </row>
    <row r="247" spans="2:6" ht="14.25" customHeight="1">
      <c r="B247" s="275"/>
      <c r="C247" s="977"/>
      <c r="D247" s="977"/>
      <c r="E247" s="977"/>
      <c r="F247" s="978"/>
    </row>
    <row r="248" spans="2:6" ht="14.25" customHeight="1">
      <c r="B248" s="275"/>
      <c r="C248" s="277">
        <v>18616032</v>
      </c>
      <c r="D248" s="278">
        <v>32</v>
      </c>
      <c r="E248" s="279">
        <v>81.320184819876118</v>
      </c>
      <c r="F248" s="280">
        <f t="shared" ref="F248:F265" si="8">(E248*(100-$F$5))/100</f>
        <v>81.320184819876118</v>
      </c>
    </row>
    <row r="249" spans="2:6" ht="14.25" customHeight="1">
      <c r="B249" s="281" t="s">
        <v>1497</v>
      </c>
      <c r="C249" s="282">
        <v>18616040</v>
      </c>
      <c r="D249" s="283">
        <v>40</v>
      </c>
      <c r="E249" s="284">
        <v>88.609958530515058</v>
      </c>
      <c r="F249" s="285">
        <f t="shared" si="8"/>
        <v>88.609958530515044</v>
      </c>
    </row>
    <row r="250" spans="2:6" ht="14.25" customHeight="1">
      <c r="B250" s="275"/>
      <c r="C250" s="282">
        <v>18616050</v>
      </c>
      <c r="D250" s="283">
        <v>50</v>
      </c>
      <c r="E250" s="284">
        <v>122.45948546178849</v>
      </c>
      <c r="F250" s="285">
        <f t="shared" si="8"/>
        <v>122.45948546178847</v>
      </c>
    </row>
    <row r="251" spans="2:6" ht="14.25" customHeight="1">
      <c r="B251" s="275"/>
      <c r="C251" s="282">
        <v>18616063</v>
      </c>
      <c r="D251" s="283">
        <v>63</v>
      </c>
      <c r="E251" s="284">
        <v>171.55654704678872</v>
      </c>
      <c r="F251" s="285">
        <f t="shared" si="8"/>
        <v>171.55654704678872</v>
      </c>
    </row>
    <row r="252" spans="2:6" ht="14.25" customHeight="1">
      <c r="B252" s="286"/>
      <c r="C252" s="282">
        <v>18616075</v>
      </c>
      <c r="D252" s="283">
        <v>75</v>
      </c>
      <c r="E252" s="284">
        <v>188.89517216731235</v>
      </c>
      <c r="F252" s="285">
        <f t="shared" si="8"/>
        <v>188.89517216731235</v>
      </c>
    </row>
    <row r="253" spans="2:6" ht="14.25" customHeight="1">
      <c r="B253" s="286"/>
      <c r="C253" s="282">
        <v>18616090</v>
      </c>
      <c r="D253" s="283">
        <v>90</v>
      </c>
      <c r="E253" s="284">
        <v>210.74997183765393</v>
      </c>
      <c r="F253" s="285">
        <f t="shared" si="8"/>
        <v>210.74997183765393</v>
      </c>
    </row>
    <row r="254" spans="2:6" ht="14.25" customHeight="1">
      <c r="B254" s="286"/>
      <c r="C254" s="282">
        <v>18616110</v>
      </c>
      <c r="D254" s="283">
        <v>110</v>
      </c>
      <c r="E254" s="284">
        <v>274.25232330503223</v>
      </c>
      <c r="F254" s="285">
        <f t="shared" si="8"/>
        <v>274.25232330503223</v>
      </c>
    </row>
    <row r="255" spans="2:6" ht="14.25" customHeight="1">
      <c r="B255" s="286"/>
      <c r="C255" s="282">
        <v>18616125</v>
      </c>
      <c r="D255" s="283">
        <v>125</v>
      </c>
      <c r="E255" s="284">
        <v>309.87346854845299</v>
      </c>
      <c r="F255" s="285">
        <f t="shared" si="8"/>
        <v>309.87346854845299</v>
      </c>
    </row>
    <row r="256" spans="2:6" ht="14.25" customHeight="1">
      <c r="B256" s="286"/>
      <c r="C256" s="282">
        <v>18616140</v>
      </c>
      <c r="D256" s="283">
        <v>140</v>
      </c>
      <c r="E256" s="284">
        <v>350.88207603619048</v>
      </c>
      <c r="F256" s="285">
        <f t="shared" si="8"/>
        <v>350.88207603619048</v>
      </c>
    </row>
    <row r="257" spans="2:6" ht="14.25" customHeight="1">
      <c r="B257" s="286"/>
      <c r="C257" s="282">
        <v>18616160</v>
      </c>
      <c r="D257" s="283">
        <v>160</v>
      </c>
      <c r="E257" s="284">
        <v>415.50258004484215</v>
      </c>
      <c r="F257" s="285">
        <f t="shared" si="8"/>
        <v>415.5025800448422</v>
      </c>
    </row>
    <row r="258" spans="2:6" ht="14.25" customHeight="1">
      <c r="B258" s="286"/>
      <c r="C258" s="282">
        <v>18616180</v>
      </c>
      <c r="D258" s="283">
        <v>180</v>
      </c>
      <c r="E258" s="284">
        <v>685.04994979958121</v>
      </c>
      <c r="F258" s="285">
        <f t="shared" si="8"/>
        <v>685.04994979958121</v>
      </c>
    </row>
    <row r="259" spans="2:6" ht="14.25" customHeight="1">
      <c r="B259" s="286"/>
      <c r="C259" s="282">
        <v>18616200</v>
      </c>
      <c r="D259" s="283">
        <v>200</v>
      </c>
      <c r="E259" s="284">
        <v>829.88700754841091</v>
      </c>
      <c r="F259" s="285">
        <f t="shared" si="8"/>
        <v>829.88700754841091</v>
      </c>
    </row>
    <row r="260" spans="2:6" ht="14.25" customHeight="1">
      <c r="B260" s="286"/>
      <c r="C260" s="282">
        <v>18616225</v>
      </c>
      <c r="D260" s="283">
        <v>225</v>
      </c>
      <c r="E260" s="284">
        <v>984.58413770665038</v>
      </c>
      <c r="F260" s="285">
        <f t="shared" si="8"/>
        <v>984.58413770665038</v>
      </c>
    </row>
    <row r="261" spans="2:6" ht="14.25" customHeight="1">
      <c r="B261" s="286"/>
      <c r="C261" s="282">
        <v>18616250</v>
      </c>
      <c r="D261" s="283">
        <v>250</v>
      </c>
      <c r="E261" s="284">
        <v>1186.0984599826184</v>
      </c>
      <c r="F261" s="285">
        <f t="shared" si="8"/>
        <v>1186.0984599826184</v>
      </c>
    </row>
    <row r="262" spans="2:6" ht="14.25" customHeight="1">
      <c r="B262" s="286"/>
      <c r="C262" s="282">
        <v>18616280</v>
      </c>
      <c r="D262" s="283">
        <v>280</v>
      </c>
      <c r="E262" s="284">
        <v>1424.8603311984043</v>
      </c>
      <c r="F262" s="285">
        <f t="shared" si="8"/>
        <v>1424.8603311984043</v>
      </c>
    </row>
    <row r="263" spans="2:6" ht="14.25" customHeight="1">
      <c r="B263" s="286"/>
      <c r="C263" s="282">
        <v>18616315</v>
      </c>
      <c r="D263" s="283">
        <v>315</v>
      </c>
      <c r="E263" s="284">
        <v>1753.2196203318042</v>
      </c>
      <c r="F263" s="285">
        <f t="shared" si="8"/>
        <v>1753.2196203318044</v>
      </c>
    </row>
    <row r="264" spans="2:6" ht="14.25" customHeight="1">
      <c r="B264" s="286"/>
      <c r="C264" s="282">
        <v>18616355</v>
      </c>
      <c r="D264" s="283">
        <v>355</v>
      </c>
      <c r="E264" s="284">
        <v>2977.8725607959891</v>
      </c>
      <c r="F264" s="285">
        <f t="shared" si="8"/>
        <v>2977.8725607959891</v>
      </c>
    </row>
    <row r="265" spans="2:6" ht="14.25" customHeight="1">
      <c r="B265" s="286"/>
      <c r="C265" s="282">
        <v>18616400</v>
      </c>
      <c r="D265" s="283">
        <v>400</v>
      </c>
      <c r="E265" s="284">
        <v>3285.4952028003208</v>
      </c>
      <c r="F265" s="285">
        <f t="shared" si="8"/>
        <v>3285.4952028003208</v>
      </c>
    </row>
    <row r="266" spans="2:6" ht="14.25" customHeight="1">
      <c r="B266" s="286"/>
      <c r="C266" s="287">
        <v>18616450</v>
      </c>
      <c r="D266" s="288">
        <v>450</v>
      </c>
      <c r="E266" s="289" t="s">
        <v>1438</v>
      </c>
      <c r="F266" s="290" t="s">
        <v>1438</v>
      </c>
    </row>
    <row r="267" spans="2:6" ht="14.25" customHeight="1">
      <c r="B267" s="286"/>
      <c r="C267" s="287">
        <v>18616500</v>
      </c>
      <c r="D267" s="288">
        <v>500</v>
      </c>
      <c r="E267" s="289" t="s">
        <v>1438</v>
      </c>
      <c r="F267" s="290" t="s">
        <v>1438</v>
      </c>
    </row>
    <row r="268" spans="2:6" ht="14.25" customHeight="1">
      <c r="B268" s="286"/>
      <c r="C268" s="287">
        <v>18616560</v>
      </c>
      <c r="D268" s="288">
        <v>560</v>
      </c>
      <c r="E268" s="289" t="s">
        <v>1438</v>
      </c>
      <c r="F268" s="290" t="s">
        <v>1438</v>
      </c>
    </row>
    <row r="269" spans="2:6" ht="14.25" customHeight="1">
      <c r="B269" s="286"/>
      <c r="C269" s="287">
        <v>18616630</v>
      </c>
      <c r="D269" s="288">
        <v>630</v>
      </c>
      <c r="E269" s="289" t="s">
        <v>1438</v>
      </c>
      <c r="F269" s="290" t="s">
        <v>1438</v>
      </c>
    </row>
    <row r="270" spans="2:6" ht="14.25" customHeight="1">
      <c r="B270" s="286"/>
      <c r="C270" s="287">
        <v>18616710</v>
      </c>
      <c r="D270" s="288">
        <v>710</v>
      </c>
      <c r="E270" s="289" t="s">
        <v>1438</v>
      </c>
      <c r="F270" s="290" t="s">
        <v>1438</v>
      </c>
    </row>
    <row r="271" spans="2:6" ht="14.25" customHeight="1">
      <c r="B271" s="286"/>
      <c r="C271" s="287">
        <v>18616800</v>
      </c>
      <c r="D271" s="288">
        <v>800</v>
      </c>
      <c r="E271" s="289" t="s">
        <v>1438</v>
      </c>
      <c r="F271" s="290" t="s">
        <v>1438</v>
      </c>
    </row>
    <row r="272" spans="2:6" ht="14.25" customHeight="1">
      <c r="B272" s="286"/>
      <c r="C272" s="994" t="s">
        <v>1429</v>
      </c>
      <c r="D272" s="994"/>
      <c r="E272" s="994"/>
      <c r="F272" s="995"/>
    </row>
    <row r="273" spans="2:6" ht="14.25" customHeight="1">
      <c r="B273" s="286"/>
      <c r="C273" s="977"/>
      <c r="D273" s="977"/>
      <c r="E273" s="977"/>
      <c r="F273" s="978"/>
    </row>
    <row r="274" spans="2:6" ht="14.25" customHeight="1">
      <c r="B274" s="286"/>
      <c r="C274" s="323">
        <v>18610032</v>
      </c>
      <c r="D274" s="324">
        <v>32</v>
      </c>
      <c r="E274" s="325" t="s">
        <v>1438</v>
      </c>
      <c r="F274" s="326" t="s">
        <v>1438</v>
      </c>
    </row>
    <row r="275" spans="2:6" ht="14.25" customHeight="1">
      <c r="B275" s="275"/>
      <c r="C275" s="287">
        <v>18610040</v>
      </c>
      <c r="D275" s="288">
        <v>40</v>
      </c>
      <c r="E275" s="292" t="s">
        <v>1438</v>
      </c>
      <c r="F275" s="293" t="s">
        <v>1438</v>
      </c>
    </row>
    <row r="276" spans="2:6" ht="14.25" customHeight="1">
      <c r="B276" s="275"/>
      <c r="C276" s="282">
        <v>18610050</v>
      </c>
      <c r="D276" s="283">
        <v>50</v>
      </c>
      <c r="E276" s="284">
        <v>101.40336617807054</v>
      </c>
      <c r="F276" s="285">
        <f t="shared" ref="F276:F291" si="9">(E276*(100-$F$5))/100</f>
        <v>101.40336617807054</v>
      </c>
    </row>
    <row r="277" spans="2:6" ht="14.25" customHeight="1">
      <c r="B277" s="275"/>
      <c r="C277" s="282">
        <v>18610063</v>
      </c>
      <c r="D277" s="283">
        <v>63</v>
      </c>
      <c r="E277" s="284">
        <v>148.8595026050983</v>
      </c>
      <c r="F277" s="285">
        <f t="shared" si="9"/>
        <v>148.8595026050983</v>
      </c>
    </row>
    <row r="278" spans="2:6" ht="14.25" customHeight="1">
      <c r="B278" s="286"/>
      <c r="C278" s="282">
        <v>18610075</v>
      </c>
      <c r="D278" s="283">
        <v>75</v>
      </c>
      <c r="E278" s="284">
        <v>158.58888186033343</v>
      </c>
      <c r="F278" s="285">
        <f t="shared" si="9"/>
        <v>158.58888186033343</v>
      </c>
    </row>
    <row r="279" spans="2:6" ht="14.25" customHeight="1">
      <c r="B279" s="286"/>
      <c r="C279" s="282">
        <v>18610090</v>
      </c>
      <c r="D279" s="283">
        <v>90</v>
      </c>
      <c r="E279" s="284">
        <v>171.86149773986321</v>
      </c>
      <c r="F279" s="285">
        <f t="shared" si="9"/>
        <v>171.86149773986324</v>
      </c>
    </row>
    <row r="280" spans="2:6" ht="14.25" customHeight="1">
      <c r="B280" s="286"/>
      <c r="C280" s="282">
        <v>18610110</v>
      </c>
      <c r="D280" s="283">
        <v>110</v>
      </c>
      <c r="E280" s="284">
        <v>217.06680762276935</v>
      </c>
      <c r="F280" s="285">
        <f t="shared" si="9"/>
        <v>217.06680762276935</v>
      </c>
    </row>
    <row r="281" spans="2:6" ht="14.25" customHeight="1">
      <c r="B281" s="286"/>
      <c r="C281" s="282">
        <v>18610125</v>
      </c>
      <c r="D281" s="283">
        <v>125</v>
      </c>
      <c r="E281" s="284">
        <v>247.85230616172251</v>
      </c>
      <c r="F281" s="285">
        <f t="shared" si="9"/>
        <v>247.85230616172251</v>
      </c>
    </row>
    <row r="282" spans="2:6" ht="14.25" customHeight="1">
      <c r="B282" s="286"/>
      <c r="C282" s="282">
        <v>18610140</v>
      </c>
      <c r="D282" s="283">
        <v>140</v>
      </c>
      <c r="E282" s="284">
        <v>283.0087646347439</v>
      </c>
      <c r="F282" s="285">
        <f t="shared" si="9"/>
        <v>283.0087646347439</v>
      </c>
    </row>
    <row r="283" spans="2:6" ht="14.25" customHeight="1">
      <c r="B283" s="286"/>
      <c r="C283" s="282">
        <v>18610160</v>
      </c>
      <c r="D283" s="283">
        <v>160</v>
      </c>
      <c r="E283" s="284">
        <v>315.88535364049375</v>
      </c>
      <c r="F283" s="285">
        <f t="shared" si="9"/>
        <v>315.88535364049375</v>
      </c>
    </row>
    <row r="284" spans="2:6" ht="14.25" customHeight="1">
      <c r="B284" s="286"/>
      <c r="C284" s="282">
        <v>18610180</v>
      </c>
      <c r="D284" s="283">
        <v>180</v>
      </c>
      <c r="E284" s="284">
        <v>500.87425264413696</v>
      </c>
      <c r="F284" s="285">
        <f t="shared" si="9"/>
        <v>500.87425264413696</v>
      </c>
    </row>
    <row r="285" spans="2:6" ht="14.25" customHeight="1">
      <c r="B285" s="286"/>
      <c r="C285" s="282">
        <v>18610200</v>
      </c>
      <c r="D285" s="283">
        <v>200</v>
      </c>
      <c r="E285" s="284">
        <v>603.58455036395537</v>
      </c>
      <c r="F285" s="285">
        <f t="shared" si="9"/>
        <v>603.58455036395537</v>
      </c>
    </row>
    <row r="286" spans="2:6" ht="14.25" customHeight="1">
      <c r="B286" s="286"/>
      <c r="C286" s="282">
        <v>18610225</v>
      </c>
      <c r="D286" s="283">
        <v>225</v>
      </c>
      <c r="E286" s="284">
        <v>711.62422448179109</v>
      </c>
      <c r="F286" s="285">
        <f t="shared" si="9"/>
        <v>711.62422448179098</v>
      </c>
    </row>
    <row r="287" spans="2:6" ht="14.25" customHeight="1">
      <c r="B287" s="286"/>
      <c r="C287" s="282">
        <v>18610250</v>
      </c>
      <c r="D287" s="283">
        <v>250</v>
      </c>
      <c r="E287" s="284">
        <v>889.96229408409454</v>
      </c>
      <c r="F287" s="285">
        <f t="shared" si="9"/>
        <v>889.96229408409442</v>
      </c>
    </row>
    <row r="288" spans="2:6" ht="14.25" customHeight="1">
      <c r="B288" s="286"/>
      <c r="C288" s="282">
        <v>18610280</v>
      </c>
      <c r="D288" s="283">
        <v>280</v>
      </c>
      <c r="E288" s="284">
        <v>993.64552972943659</v>
      </c>
      <c r="F288" s="285">
        <f t="shared" si="9"/>
        <v>993.64552972943648</v>
      </c>
    </row>
    <row r="289" spans="2:6" ht="14.25" customHeight="1">
      <c r="B289" s="286"/>
      <c r="C289" s="282">
        <v>18610315</v>
      </c>
      <c r="D289" s="283">
        <v>315</v>
      </c>
      <c r="E289" s="284">
        <v>1291.872786094757</v>
      </c>
      <c r="F289" s="285">
        <f t="shared" si="9"/>
        <v>1291.872786094757</v>
      </c>
    </row>
    <row r="290" spans="2:6" ht="14.25" customHeight="1">
      <c r="B290" s="286"/>
      <c r="C290" s="282">
        <v>18610355</v>
      </c>
      <c r="D290" s="283">
        <v>355</v>
      </c>
      <c r="E290" s="284">
        <v>1898.6956223899324</v>
      </c>
      <c r="F290" s="285">
        <f t="shared" si="9"/>
        <v>1898.6956223899324</v>
      </c>
    </row>
    <row r="291" spans="2:6" ht="14.25" customHeight="1">
      <c r="B291" s="286"/>
      <c r="C291" s="282">
        <v>18610400</v>
      </c>
      <c r="D291" s="283">
        <v>400</v>
      </c>
      <c r="E291" s="284">
        <v>2710.2710668922959</v>
      </c>
      <c r="F291" s="285">
        <f t="shared" si="9"/>
        <v>2710.2710668922959</v>
      </c>
    </row>
    <row r="292" spans="2:6" ht="14.25" customHeight="1">
      <c r="B292" s="286"/>
      <c r="C292" s="287">
        <v>18610450</v>
      </c>
      <c r="D292" s="288">
        <v>450</v>
      </c>
      <c r="E292" s="289" t="s">
        <v>1438</v>
      </c>
      <c r="F292" s="290" t="s">
        <v>1438</v>
      </c>
    </row>
    <row r="293" spans="2:6" ht="14.25" customHeight="1">
      <c r="B293" s="286"/>
      <c r="C293" s="287">
        <v>18610500</v>
      </c>
      <c r="D293" s="288">
        <v>500</v>
      </c>
      <c r="E293" s="289" t="s">
        <v>1438</v>
      </c>
      <c r="F293" s="290" t="s">
        <v>1438</v>
      </c>
    </row>
    <row r="294" spans="2:6" ht="14.25" customHeight="1">
      <c r="B294" s="286"/>
      <c r="C294" s="287">
        <v>18610560</v>
      </c>
      <c r="D294" s="288">
        <v>560</v>
      </c>
      <c r="E294" s="289" t="s">
        <v>1438</v>
      </c>
      <c r="F294" s="290" t="s">
        <v>1438</v>
      </c>
    </row>
    <row r="295" spans="2:6" ht="14.25" customHeight="1">
      <c r="B295" s="286"/>
      <c r="C295" s="287">
        <v>18610630</v>
      </c>
      <c r="D295" s="288">
        <v>630</v>
      </c>
      <c r="E295" s="289" t="s">
        <v>1438</v>
      </c>
      <c r="F295" s="290" t="s">
        <v>1438</v>
      </c>
    </row>
    <row r="296" spans="2:6" ht="14.25" customHeight="1">
      <c r="B296" s="286"/>
      <c r="C296" s="287">
        <v>18610710</v>
      </c>
      <c r="D296" s="288">
        <v>710</v>
      </c>
      <c r="E296" s="289" t="s">
        <v>1438</v>
      </c>
      <c r="F296" s="290" t="s">
        <v>1438</v>
      </c>
    </row>
    <row r="297" spans="2:6" ht="14.25" customHeight="1">
      <c r="B297" s="286"/>
      <c r="C297" s="287">
        <v>18610800</v>
      </c>
      <c r="D297" s="288">
        <v>800</v>
      </c>
      <c r="E297" s="289" t="s">
        <v>1438</v>
      </c>
      <c r="F297" s="290" t="s">
        <v>1438</v>
      </c>
    </row>
    <row r="298" spans="2:6" ht="14.25" customHeight="1">
      <c r="B298" s="286"/>
      <c r="C298" s="300"/>
      <c r="D298" s="301"/>
      <c r="E298" s="302"/>
      <c r="F298" s="303"/>
    </row>
    <row r="299" spans="2:6" ht="14.25" customHeight="1" thickBot="1">
      <c r="B299" s="294"/>
      <c r="C299" s="295"/>
      <c r="D299" s="296"/>
      <c r="E299" s="297"/>
      <c r="F299" s="298"/>
    </row>
    <row r="304" spans="2:6" ht="14.25" customHeight="1" thickBot="1"/>
    <row r="305" spans="2:6" ht="14.25" customHeight="1">
      <c r="B305" s="304"/>
      <c r="C305" s="305"/>
      <c r="D305" s="306"/>
      <c r="E305" s="307"/>
      <c r="F305" s="320"/>
    </row>
    <row r="306" spans="2:6" ht="14.25" customHeight="1">
      <c r="B306" s="274"/>
      <c r="C306" s="977" t="s">
        <v>1430</v>
      </c>
      <c r="D306" s="977"/>
      <c r="E306" s="977"/>
      <c r="F306" s="978"/>
    </row>
    <row r="307" spans="2:6" ht="14.25" customHeight="1">
      <c r="B307" s="275"/>
      <c r="C307" s="977"/>
      <c r="D307" s="977"/>
      <c r="E307" s="977"/>
      <c r="F307" s="978"/>
    </row>
    <row r="308" spans="2:6" ht="14.25" customHeight="1">
      <c r="B308" s="275"/>
      <c r="C308" s="277">
        <v>18416032</v>
      </c>
      <c r="D308" s="278">
        <v>32</v>
      </c>
      <c r="E308" s="279">
        <v>81.479920897200884</v>
      </c>
      <c r="F308" s="280">
        <f t="shared" ref="F308:F325" si="10">(E308*(100-$F$5))/100</f>
        <v>81.479920897200884</v>
      </c>
    </row>
    <row r="309" spans="2:6" ht="14.25" customHeight="1">
      <c r="B309" s="606" t="s">
        <v>1728</v>
      </c>
      <c r="C309" s="282">
        <v>18416040</v>
      </c>
      <c r="D309" s="283">
        <v>40</v>
      </c>
      <c r="E309" s="284">
        <v>89.089166762489299</v>
      </c>
      <c r="F309" s="285">
        <f t="shared" si="10"/>
        <v>89.089166762489299</v>
      </c>
    </row>
    <row r="310" spans="2:6" ht="14.25" customHeight="1">
      <c r="B310" s="275"/>
      <c r="C310" s="282">
        <v>18416050</v>
      </c>
      <c r="D310" s="283">
        <v>50</v>
      </c>
      <c r="E310" s="284">
        <v>123.09842977108747</v>
      </c>
      <c r="F310" s="285">
        <f t="shared" si="10"/>
        <v>123.09842977108747</v>
      </c>
    </row>
    <row r="311" spans="2:6" ht="14.25" customHeight="1">
      <c r="B311" s="275"/>
      <c r="C311" s="282">
        <v>18416063</v>
      </c>
      <c r="D311" s="283">
        <v>63</v>
      </c>
      <c r="E311" s="284">
        <v>172.03575527876293</v>
      </c>
      <c r="F311" s="285">
        <f t="shared" si="10"/>
        <v>172.03575527876291</v>
      </c>
    </row>
    <row r="312" spans="2:6" ht="14.25" customHeight="1">
      <c r="B312" s="286"/>
      <c r="C312" s="282">
        <v>18416075</v>
      </c>
      <c r="D312" s="283">
        <v>75</v>
      </c>
      <c r="E312" s="284">
        <v>191.30573478875857</v>
      </c>
      <c r="F312" s="285">
        <f t="shared" si="10"/>
        <v>191.30573478875857</v>
      </c>
    </row>
    <row r="313" spans="2:6" ht="14.25" customHeight="1">
      <c r="B313" s="286"/>
      <c r="C313" s="282">
        <v>18416090</v>
      </c>
      <c r="D313" s="283">
        <v>90</v>
      </c>
      <c r="E313" s="284">
        <v>214.32225138509855</v>
      </c>
      <c r="F313" s="285">
        <f t="shared" si="10"/>
        <v>214.32225138509858</v>
      </c>
    </row>
    <row r="314" spans="2:6" ht="14.25" customHeight="1">
      <c r="B314" s="286"/>
      <c r="C314" s="282">
        <v>18416110</v>
      </c>
      <c r="D314" s="283">
        <v>110</v>
      </c>
      <c r="E314" s="284">
        <v>277.81008139090187</v>
      </c>
      <c r="F314" s="285">
        <f t="shared" si="10"/>
        <v>277.81008139090187</v>
      </c>
    </row>
    <row r="315" spans="2:6" ht="14.25" customHeight="1">
      <c r="B315" s="286"/>
      <c r="C315" s="282">
        <v>18416125</v>
      </c>
      <c r="D315" s="283">
        <v>125</v>
      </c>
      <c r="E315" s="284">
        <v>318.6444313397397</v>
      </c>
      <c r="F315" s="285">
        <f t="shared" si="10"/>
        <v>318.6444313397397</v>
      </c>
    </row>
    <row r="316" spans="2:6" ht="14.25" customHeight="1">
      <c r="B316" s="286"/>
      <c r="C316" s="282">
        <v>18416140</v>
      </c>
      <c r="D316" s="283">
        <v>140</v>
      </c>
      <c r="E316" s="284">
        <v>366.4200399214169</v>
      </c>
      <c r="F316" s="285">
        <f t="shared" si="10"/>
        <v>366.4200399214169</v>
      </c>
    </row>
    <row r="317" spans="2:6" ht="14.25" customHeight="1">
      <c r="B317" s="286"/>
      <c r="C317" s="282">
        <v>18416160</v>
      </c>
      <c r="D317" s="283">
        <v>160</v>
      </c>
      <c r="E317" s="284">
        <v>438.34483910228232</v>
      </c>
      <c r="F317" s="285">
        <f t="shared" si="10"/>
        <v>438.34483910228232</v>
      </c>
    </row>
    <row r="318" spans="2:6" ht="14.25" customHeight="1">
      <c r="B318" s="286"/>
      <c r="C318" s="282">
        <v>18416180</v>
      </c>
      <c r="D318" s="283">
        <v>180</v>
      </c>
      <c r="E318" s="284">
        <v>723.76416635847261</v>
      </c>
      <c r="F318" s="285">
        <f t="shared" si="10"/>
        <v>723.76416635847261</v>
      </c>
    </row>
    <row r="319" spans="2:6" ht="14.25" customHeight="1">
      <c r="B319" s="286"/>
      <c r="C319" s="282">
        <v>18416200</v>
      </c>
      <c r="D319" s="283">
        <v>200</v>
      </c>
      <c r="E319" s="284">
        <v>878.31608190096199</v>
      </c>
      <c r="F319" s="285">
        <f t="shared" si="10"/>
        <v>878.31608190096199</v>
      </c>
    </row>
    <row r="320" spans="2:6" ht="14.25" customHeight="1">
      <c r="B320" s="286"/>
      <c r="C320" s="282">
        <v>18416225</v>
      </c>
      <c r="D320" s="283">
        <v>225</v>
      </c>
      <c r="E320" s="284">
        <v>1042.4085976982124</v>
      </c>
      <c r="F320" s="285">
        <f t="shared" si="10"/>
        <v>1042.4085976982124</v>
      </c>
    </row>
    <row r="321" spans="2:6" ht="14.25" customHeight="1">
      <c r="B321" s="286"/>
      <c r="C321" s="282">
        <v>18416250</v>
      </c>
      <c r="D321" s="283">
        <v>250</v>
      </c>
      <c r="E321" s="284">
        <v>1261.5664957877784</v>
      </c>
      <c r="F321" s="285">
        <f t="shared" si="10"/>
        <v>1261.5664957877784</v>
      </c>
    </row>
    <row r="322" spans="2:6" ht="14.25" customHeight="1">
      <c r="B322" s="286"/>
      <c r="C322" s="282">
        <v>18416280</v>
      </c>
      <c r="D322" s="283">
        <v>280</v>
      </c>
      <c r="E322" s="284">
        <v>1534.8604026288619</v>
      </c>
      <c r="F322" s="285">
        <f t="shared" si="10"/>
        <v>1534.8604026288622</v>
      </c>
    </row>
    <row r="323" spans="2:6" ht="14.25" customHeight="1">
      <c r="B323" s="286"/>
      <c r="C323" s="282">
        <v>18416315</v>
      </c>
      <c r="D323" s="283">
        <v>315</v>
      </c>
      <c r="E323" s="284">
        <v>1904.8527220977239</v>
      </c>
      <c r="F323" s="285">
        <f t="shared" si="10"/>
        <v>1904.8527220977239</v>
      </c>
    </row>
    <row r="324" spans="2:6" ht="14.25" customHeight="1">
      <c r="B324" s="286"/>
      <c r="C324" s="282">
        <v>18416355</v>
      </c>
      <c r="D324" s="283">
        <v>355</v>
      </c>
      <c r="E324" s="284">
        <v>2742.8136622818224</v>
      </c>
      <c r="F324" s="285">
        <f t="shared" si="10"/>
        <v>2742.813662281822</v>
      </c>
    </row>
    <row r="325" spans="2:6" ht="14.25" customHeight="1">
      <c r="B325" s="286"/>
      <c r="C325" s="282">
        <v>18416400</v>
      </c>
      <c r="D325" s="283">
        <v>400</v>
      </c>
      <c r="E325" s="284">
        <v>3144.549896753585</v>
      </c>
      <c r="F325" s="285">
        <f t="shared" si="10"/>
        <v>3144.549896753585</v>
      </c>
    </row>
    <row r="326" spans="2:6" ht="14.25" customHeight="1">
      <c r="B326" s="286"/>
      <c r="C326" s="287">
        <v>18416450</v>
      </c>
      <c r="D326" s="288">
        <v>450</v>
      </c>
      <c r="E326" s="289" t="s">
        <v>1438</v>
      </c>
      <c r="F326" s="290" t="s">
        <v>1438</v>
      </c>
    </row>
    <row r="327" spans="2:6" ht="14.25" customHeight="1">
      <c r="B327" s="286"/>
      <c r="C327" s="287">
        <v>18416500</v>
      </c>
      <c r="D327" s="288">
        <v>500</v>
      </c>
      <c r="E327" s="289" t="s">
        <v>1438</v>
      </c>
      <c r="F327" s="290" t="s">
        <v>1438</v>
      </c>
    </row>
    <row r="328" spans="2:6" ht="14.25" customHeight="1">
      <c r="B328" s="286"/>
      <c r="C328" s="287">
        <v>18416560</v>
      </c>
      <c r="D328" s="288">
        <v>560</v>
      </c>
      <c r="E328" s="289" t="s">
        <v>1438</v>
      </c>
      <c r="F328" s="290" t="s">
        <v>1438</v>
      </c>
    </row>
    <row r="329" spans="2:6" ht="14.25" customHeight="1">
      <c r="B329" s="286"/>
      <c r="C329" s="287">
        <v>18416630</v>
      </c>
      <c r="D329" s="288">
        <v>630</v>
      </c>
      <c r="E329" s="289" t="s">
        <v>1438</v>
      </c>
      <c r="F329" s="290" t="s">
        <v>1438</v>
      </c>
    </row>
    <row r="330" spans="2:6" ht="14.25" customHeight="1">
      <c r="B330" s="286"/>
      <c r="C330" s="287">
        <v>18416710</v>
      </c>
      <c r="D330" s="288">
        <v>710</v>
      </c>
      <c r="E330" s="289" t="s">
        <v>1438</v>
      </c>
      <c r="F330" s="290" t="s">
        <v>1438</v>
      </c>
    </row>
    <row r="331" spans="2:6" ht="14.25" customHeight="1">
      <c r="B331" s="286"/>
      <c r="C331" s="287">
        <v>18416800</v>
      </c>
      <c r="D331" s="288">
        <v>800</v>
      </c>
      <c r="E331" s="289" t="s">
        <v>1438</v>
      </c>
      <c r="F331" s="290" t="s">
        <v>1438</v>
      </c>
    </row>
    <row r="332" spans="2:6" ht="14.25" customHeight="1">
      <c r="B332" s="286"/>
      <c r="C332" s="977" t="s">
        <v>1429</v>
      </c>
      <c r="D332" s="977"/>
      <c r="E332" s="977"/>
      <c r="F332" s="978"/>
    </row>
    <row r="333" spans="2:6" ht="14.25" customHeight="1">
      <c r="B333" s="286"/>
      <c r="C333" s="977"/>
      <c r="D333" s="977"/>
      <c r="E333" s="977"/>
      <c r="F333" s="978"/>
    </row>
    <row r="334" spans="2:6" ht="14.25" customHeight="1">
      <c r="B334" s="286"/>
      <c r="C334" s="323">
        <v>18410032</v>
      </c>
      <c r="D334" s="324">
        <v>32</v>
      </c>
      <c r="E334" s="325" t="s">
        <v>1438</v>
      </c>
      <c r="F334" s="326" t="s">
        <v>1438</v>
      </c>
    </row>
    <row r="335" spans="2:6" ht="14.25" customHeight="1">
      <c r="B335" s="275"/>
      <c r="C335" s="287">
        <v>18410040</v>
      </c>
      <c r="D335" s="288">
        <v>40</v>
      </c>
      <c r="E335" s="292" t="s">
        <v>1438</v>
      </c>
      <c r="F335" s="293" t="s">
        <v>1438</v>
      </c>
    </row>
    <row r="336" spans="2:6" ht="14.25" customHeight="1">
      <c r="B336" s="275"/>
      <c r="C336" s="282">
        <v>18410050</v>
      </c>
      <c r="D336" s="283">
        <v>50</v>
      </c>
      <c r="E336" s="284">
        <v>101.57762371697025</v>
      </c>
      <c r="F336" s="285">
        <f t="shared" ref="F336:F351" si="11">(E336*(100-$F$5))/100</f>
        <v>101.57762371697025</v>
      </c>
    </row>
    <row r="337" spans="2:6" ht="14.25" customHeight="1">
      <c r="B337" s="275"/>
      <c r="C337" s="282">
        <v>18410063</v>
      </c>
      <c r="D337" s="283">
        <v>63</v>
      </c>
      <c r="E337" s="284">
        <v>149.52748983754728</v>
      </c>
      <c r="F337" s="285">
        <f t="shared" si="11"/>
        <v>149.52748983754728</v>
      </c>
    </row>
    <row r="338" spans="2:6" ht="14.25" customHeight="1">
      <c r="B338" s="286"/>
      <c r="C338" s="282">
        <v>18410075</v>
      </c>
      <c r="D338" s="283">
        <v>75</v>
      </c>
      <c r="E338" s="284">
        <v>160.20076409515599</v>
      </c>
      <c r="F338" s="285">
        <f t="shared" si="11"/>
        <v>160.20076409515599</v>
      </c>
    </row>
    <row r="339" spans="2:6" ht="14.25" customHeight="1">
      <c r="B339" s="286"/>
      <c r="C339" s="282">
        <v>18410090</v>
      </c>
      <c r="D339" s="283">
        <v>90</v>
      </c>
      <c r="E339" s="284">
        <v>174.95456905533356</v>
      </c>
      <c r="F339" s="285">
        <f t="shared" si="11"/>
        <v>174.95456905533356</v>
      </c>
    </row>
    <row r="340" spans="2:6" ht="14.25" customHeight="1">
      <c r="B340" s="286"/>
      <c r="C340" s="282">
        <v>18410110</v>
      </c>
      <c r="D340" s="283">
        <v>110</v>
      </c>
      <c r="E340" s="284">
        <v>218.85294739649166</v>
      </c>
      <c r="F340" s="285">
        <f t="shared" si="11"/>
        <v>218.85294739649166</v>
      </c>
    </row>
    <row r="341" spans="2:6" ht="14.25" customHeight="1">
      <c r="B341" s="286"/>
      <c r="C341" s="282">
        <v>18410125</v>
      </c>
      <c r="D341" s="283">
        <v>125</v>
      </c>
      <c r="E341" s="284">
        <v>253.51567617596388</v>
      </c>
      <c r="F341" s="285">
        <f t="shared" si="11"/>
        <v>253.5156761759639</v>
      </c>
    </row>
    <row r="342" spans="2:6" ht="14.25" customHeight="1">
      <c r="B342" s="286"/>
      <c r="C342" s="282">
        <v>18410140</v>
      </c>
      <c r="D342" s="283">
        <v>140</v>
      </c>
      <c r="E342" s="284">
        <v>292.54936488950426</v>
      </c>
      <c r="F342" s="285">
        <f t="shared" si="11"/>
        <v>292.54936488950426</v>
      </c>
    </row>
    <row r="343" spans="2:6" ht="14.25" customHeight="1">
      <c r="B343" s="286"/>
      <c r="C343" s="282">
        <v>18410160</v>
      </c>
      <c r="D343" s="283">
        <v>160</v>
      </c>
      <c r="E343" s="284">
        <v>330.29064352287196</v>
      </c>
      <c r="F343" s="285">
        <f t="shared" si="11"/>
        <v>330.29064352287196</v>
      </c>
    </row>
    <row r="344" spans="2:6" ht="14.25" customHeight="1">
      <c r="B344" s="286"/>
      <c r="C344" s="282">
        <v>18410180</v>
      </c>
      <c r="D344" s="283">
        <v>180</v>
      </c>
      <c r="E344" s="284">
        <v>527.11453371012215</v>
      </c>
      <c r="F344" s="285">
        <f t="shared" si="11"/>
        <v>527.11453371012215</v>
      </c>
    </row>
    <row r="345" spans="2:6" ht="14.25" customHeight="1">
      <c r="B345" s="286"/>
      <c r="C345" s="282">
        <v>18410200</v>
      </c>
      <c r="D345" s="283">
        <v>200</v>
      </c>
      <c r="E345" s="284">
        <v>633.71658313203466</v>
      </c>
      <c r="F345" s="285">
        <f t="shared" si="11"/>
        <v>633.71658313203466</v>
      </c>
    </row>
    <row r="346" spans="2:6" ht="14.25" customHeight="1">
      <c r="B346" s="286"/>
      <c r="C346" s="282">
        <v>18410225</v>
      </c>
      <c r="D346" s="283">
        <v>225</v>
      </c>
      <c r="E346" s="284">
        <v>747.41962726411168</v>
      </c>
      <c r="F346" s="285">
        <f t="shared" si="11"/>
        <v>747.41962726411157</v>
      </c>
    </row>
    <row r="347" spans="2:6" ht="14.25" customHeight="1">
      <c r="B347" s="286"/>
      <c r="C347" s="282">
        <v>18410250</v>
      </c>
      <c r="D347" s="283">
        <v>250</v>
      </c>
      <c r="E347" s="284">
        <v>942.93658590961377</v>
      </c>
      <c r="F347" s="285">
        <f t="shared" si="11"/>
        <v>942.93658590961377</v>
      </c>
    </row>
    <row r="348" spans="2:6" ht="14.25" customHeight="1">
      <c r="B348" s="286"/>
      <c r="C348" s="282">
        <v>18410280</v>
      </c>
      <c r="D348" s="283">
        <v>280</v>
      </c>
      <c r="E348" s="284">
        <v>1063.3049809046054</v>
      </c>
      <c r="F348" s="285">
        <f t="shared" si="11"/>
        <v>1063.3049809046054</v>
      </c>
    </row>
    <row r="349" spans="2:6" ht="14.25" customHeight="1">
      <c r="B349" s="286"/>
      <c r="C349" s="282">
        <v>18410315</v>
      </c>
      <c r="D349" s="283">
        <v>315</v>
      </c>
      <c r="E349" s="284">
        <v>1388.5857201841102</v>
      </c>
      <c r="F349" s="285">
        <f t="shared" si="11"/>
        <v>1388.5857201841102</v>
      </c>
    </row>
    <row r="350" spans="2:6" ht="14.25" customHeight="1">
      <c r="B350" s="286"/>
      <c r="C350" s="282">
        <v>18410355</v>
      </c>
      <c r="D350" s="283">
        <v>355</v>
      </c>
      <c r="E350" s="284">
        <v>1823.0533290458734</v>
      </c>
      <c r="F350" s="285">
        <f t="shared" si="11"/>
        <v>1823.0533290458732</v>
      </c>
    </row>
    <row r="351" spans="2:6" ht="14.25" customHeight="1">
      <c r="B351" s="286"/>
      <c r="C351" s="282">
        <v>18410400</v>
      </c>
      <c r="D351" s="283">
        <v>400</v>
      </c>
      <c r="E351" s="284">
        <v>2562.3699807511471</v>
      </c>
      <c r="F351" s="285">
        <f t="shared" si="11"/>
        <v>2562.3699807511471</v>
      </c>
    </row>
    <row r="352" spans="2:6" ht="14.25" customHeight="1">
      <c r="B352" s="286"/>
      <c r="C352" s="287">
        <v>18410450</v>
      </c>
      <c r="D352" s="288">
        <v>450</v>
      </c>
      <c r="E352" s="289" t="s">
        <v>1438</v>
      </c>
      <c r="F352" s="290" t="s">
        <v>1438</v>
      </c>
    </row>
    <row r="353" spans="2:6" ht="14.25" customHeight="1">
      <c r="B353" s="286"/>
      <c r="C353" s="287">
        <v>18410500</v>
      </c>
      <c r="D353" s="288">
        <v>500</v>
      </c>
      <c r="E353" s="289" t="s">
        <v>1438</v>
      </c>
      <c r="F353" s="290" t="s">
        <v>1438</v>
      </c>
    </row>
    <row r="354" spans="2:6" ht="14.25" customHeight="1">
      <c r="B354" s="286"/>
      <c r="C354" s="287">
        <v>18410560</v>
      </c>
      <c r="D354" s="288">
        <v>560</v>
      </c>
      <c r="E354" s="289" t="s">
        <v>1438</v>
      </c>
      <c r="F354" s="290" t="s">
        <v>1438</v>
      </c>
    </row>
    <row r="355" spans="2:6" ht="14.25" customHeight="1">
      <c r="B355" s="286"/>
      <c r="C355" s="287">
        <v>18410630</v>
      </c>
      <c r="D355" s="288">
        <v>630</v>
      </c>
      <c r="E355" s="289" t="s">
        <v>1438</v>
      </c>
      <c r="F355" s="290" t="s">
        <v>1438</v>
      </c>
    </row>
    <row r="356" spans="2:6" ht="14.25" customHeight="1">
      <c r="B356" s="286"/>
      <c r="C356" s="287">
        <v>18410710</v>
      </c>
      <c r="D356" s="288">
        <v>710</v>
      </c>
      <c r="E356" s="289" t="s">
        <v>1438</v>
      </c>
      <c r="F356" s="290" t="s">
        <v>1438</v>
      </c>
    </row>
    <row r="357" spans="2:6" ht="14.25" customHeight="1">
      <c r="B357" s="286"/>
      <c r="C357" s="287">
        <v>18410800</v>
      </c>
      <c r="D357" s="288">
        <v>800</v>
      </c>
      <c r="E357" s="289" t="s">
        <v>1438</v>
      </c>
      <c r="F357" s="290" t="s">
        <v>1438</v>
      </c>
    </row>
    <row r="358" spans="2:6" ht="14.25" customHeight="1">
      <c r="B358" s="286"/>
      <c r="C358" s="300"/>
      <c r="D358" s="299"/>
      <c r="E358" s="321"/>
      <c r="F358" s="322"/>
    </row>
    <row r="359" spans="2:6" ht="14.25" customHeight="1" thickBot="1">
      <c r="B359" s="294"/>
      <c r="C359" s="295"/>
      <c r="D359" s="327"/>
      <c r="E359" s="328"/>
      <c r="F359" s="329"/>
    </row>
  </sheetData>
  <mergeCells count="18">
    <mergeCell ref="B2:F2"/>
    <mergeCell ref="B3:B5"/>
    <mergeCell ref="C3:C5"/>
    <mergeCell ref="D3:D5"/>
    <mergeCell ref="E3:E5"/>
    <mergeCell ref="F3:F4"/>
    <mergeCell ref="C332:F333"/>
    <mergeCell ref="C8:F9"/>
    <mergeCell ref="C34:F35"/>
    <mergeCell ref="C65:F67"/>
    <mergeCell ref="C92:F93"/>
    <mergeCell ref="C126:F127"/>
    <mergeCell ref="C152:F153"/>
    <mergeCell ref="C186:F187"/>
    <mergeCell ref="C212:F213"/>
    <mergeCell ref="C246:F247"/>
    <mergeCell ref="C272:F273"/>
    <mergeCell ref="C306:F307"/>
  </mergeCells>
  <printOptions horizontalCentered="1"/>
  <pageMargins left="0.59055118110236227" right="0.39370078740157483" top="0" bottom="1.1811023622047245" header="0" footer="0"/>
  <pageSetup paperSize="9" scale="84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1" tint="0.499984740745262"/>
  </sheetPr>
  <dimension ref="B1:K108"/>
  <sheetViews>
    <sheetView zoomScaleNormal="100" workbookViewId="0">
      <pane ySplit="5" topLeftCell="A6" activePane="bottomLeft" state="frozen"/>
      <selection activeCell="J19" sqref="J19"/>
      <selection pane="bottomLeft" activeCell="J9" sqref="J9"/>
    </sheetView>
  </sheetViews>
  <sheetFormatPr defaultColWidth="9.140625" defaultRowHeight="14.25" customHeight="1"/>
  <cols>
    <col min="1" max="1" width="2.42578125" style="182" customWidth="1"/>
    <col min="2" max="2" width="35.7109375" style="179" customWidth="1"/>
    <col min="3" max="3" width="13.28515625" style="180" customWidth="1"/>
    <col min="4" max="4" width="15.7109375" style="181" customWidth="1"/>
    <col min="5" max="5" width="10.7109375" style="182" customWidth="1"/>
    <col min="6" max="6" width="14.7109375" style="183" customWidth="1"/>
    <col min="7" max="7" width="14.7109375" style="331" customWidth="1"/>
    <col min="8" max="8" width="0.85546875" style="182" customWidth="1"/>
    <col min="9" max="9" width="9.140625" style="182"/>
    <col min="10" max="10" width="12.140625" style="182" bestFit="1" customWidth="1"/>
    <col min="11" max="11" width="13.7109375" style="181" bestFit="1" customWidth="1"/>
    <col min="12" max="12" width="9.140625" style="182"/>
    <col min="13" max="13" width="9.42578125" style="182" bestFit="1" customWidth="1"/>
    <col min="14" max="16384" width="9.140625" style="182"/>
  </cols>
  <sheetData>
    <row r="1" spans="2:10" ht="12.75" customHeight="1"/>
    <row r="2" spans="2:10" ht="20.85" customHeight="1">
      <c r="B2" s="1001" t="s">
        <v>1520</v>
      </c>
      <c r="C2" s="1002"/>
      <c r="D2" s="1002"/>
      <c r="E2" s="1002"/>
      <c r="F2" s="1002"/>
      <c r="G2" s="1003"/>
    </row>
    <row r="3" spans="2:10" ht="14.25" customHeight="1">
      <c r="B3" s="1004" t="s">
        <v>1439</v>
      </c>
      <c r="C3" s="1007" t="s">
        <v>1440</v>
      </c>
      <c r="D3" s="1010" t="s">
        <v>1523</v>
      </c>
      <c r="E3" s="1007" t="s">
        <v>1522</v>
      </c>
      <c r="F3" s="1015" t="s">
        <v>1441</v>
      </c>
      <c r="G3" s="967" t="s">
        <v>1467</v>
      </c>
    </row>
    <row r="4" spans="2:10" ht="14.25" customHeight="1">
      <c r="B4" s="1005"/>
      <c r="C4" s="1008"/>
      <c r="D4" s="1011"/>
      <c r="E4" s="1013"/>
      <c r="F4" s="1016"/>
      <c r="G4" s="968"/>
    </row>
    <row r="5" spans="2:10" ht="14.25" customHeight="1">
      <c r="B5" s="1006"/>
      <c r="C5" s="1009"/>
      <c r="D5" s="1012"/>
      <c r="E5" s="1014"/>
      <c r="F5" s="1017"/>
      <c r="G5" s="626">
        <f>'DISCOUNT CARD'!J12</f>
        <v>0</v>
      </c>
    </row>
    <row r="6" spans="2:10" ht="14.25" customHeight="1" thickBot="1">
      <c r="B6" s="332"/>
      <c r="C6" s="333"/>
      <c r="D6" s="43"/>
      <c r="E6" s="334"/>
      <c r="F6" s="335"/>
    </row>
    <row r="7" spans="2:10" ht="14.25" customHeight="1">
      <c r="B7" s="343"/>
      <c r="C7" s="988" t="s">
        <v>1499</v>
      </c>
      <c r="D7" s="988"/>
      <c r="E7" s="988"/>
      <c r="F7" s="988"/>
      <c r="G7" s="989"/>
    </row>
    <row r="8" spans="2:10" ht="14.25" customHeight="1">
      <c r="B8" s="344"/>
      <c r="C8" s="990"/>
      <c r="D8" s="990"/>
      <c r="E8" s="990"/>
      <c r="F8" s="990"/>
      <c r="G8" s="991"/>
    </row>
    <row r="9" spans="2:10" ht="14.25" customHeight="1">
      <c r="B9" s="344"/>
      <c r="C9" s="189" t="s">
        <v>893</v>
      </c>
      <c r="D9" s="189" t="s">
        <v>60</v>
      </c>
      <c r="E9" s="189">
        <v>1</v>
      </c>
      <c r="F9" s="258">
        <v>13.725179822632105</v>
      </c>
      <c r="G9" s="259">
        <f>F9*(100-$G$5)/100</f>
        <v>13.725179822632105</v>
      </c>
      <c r="J9" s="184"/>
    </row>
    <row r="10" spans="2:10" ht="14.25" customHeight="1">
      <c r="B10" s="192" t="s">
        <v>1521</v>
      </c>
      <c r="C10" s="194" t="s">
        <v>894</v>
      </c>
      <c r="D10" s="194" t="s">
        <v>61</v>
      </c>
      <c r="E10" s="194">
        <v>1</v>
      </c>
      <c r="F10" s="260">
        <v>18.792521632764785</v>
      </c>
      <c r="G10" s="261">
        <f t="shared" ref="G10:G20" si="0">F10*(100-$G$5)/100</f>
        <v>18.792521632764785</v>
      </c>
    </row>
    <row r="11" spans="2:10" ht="14.25" customHeight="1">
      <c r="B11" s="192" t="s">
        <v>1524</v>
      </c>
      <c r="C11" s="194" t="s">
        <v>895</v>
      </c>
      <c r="D11" s="194" t="s">
        <v>62</v>
      </c>
      <c r="E11" s="194">
        <v>1</v>
      </c>
      <c r="F11" s="260">
        <v>22.491410173316186</v>
      </c>
      <c r="G11" s="261">
        <f t="shared" si="0"/>
        <v>22.491410173316186</v>
      </c>
    </row>
    <row r="12" spans="2:10" ht="14.25" customHeight="1">
      <c r="B12" s="336"/>
      <c r="C12" s="194" t="s">
        <v>896</v>
      </c>
      <c r="D12" s="194" t="s">
        <v>63</v>
      </c>
      <c r="E12" s="194">
        <v>1</v>
      </c>
      <c r="F12" s="260">
        <v>26.759358489337021</v>
      </c>
      <c r="G12" s="261">
        <f t="shared" si="0"/>
        <v>26.759358489337025</v>
      </c>
    </row>
    <row r="13" spans="2:10" ht="14.25" customHeight="1">
      <c r="B13" s="336"/>
      <c r="C13" s="194" t="s">
        <v>897</v>
      </c>
      <c r="D13" s="194" t="s">
        <v>64</v>
      </c>
      <c r="E13" s="194">
        <v>1</v>
      </c>
      <c r="F13" s="260">
        <v>34.0893903590744</v>
      </c>
      <c r="G13" s="261">
        <f t="shared" si="0"/>
        <v>34.0893903590744</v>
      </c>
    </row>
    <row r="14" spans="2:10" ht="14.25" customHeight="1">
      <c r="B14" s="336"/>
      <c r="C14" s="194" t="s">
        <v>898</v>
      </c>
      <c r="D14" s="194" t="s">
        <v>65</v>
      </c>
      <c r="E14" s="194">
        <v>1</v>
      </c>
      <c r="F14" s="260">
        <v>38.438632928733746</v>
      </c>
      <c r="G14" s="261">
        <f t="shared" si="0"/>
        <v>38.438632928733746</v>
      </c>
    </row>
    <row r="15" spans="2:10" ht="14.25" customHeight="1">
      <c r="B15" s="336"/>
      <c r="C15" s="194" t="s">
        <v>899</v>
      </c>
      <c r="D15" s="194" t="s">
        <v>66</v>
      </c>
      <c r="E15" s="194">
        <v>1</v>
      </c>
      <c r="F15" s="260">
        <v>45.768664798471121</v>
      </c>
      <c r="G15" s="261">
        <f t="shared" si="0"/>
        <v>45.768664798471121</v>
      </c>
    </row>
    <row r="16" spans="2:10" ht="14.25" customHeight="1">
      <c r="B16" s="336"/>
      <c r="C16" s="194" t="s">
        <v>900</v>
      </c>
      <c r="D16" s="194" t="s">
        <v>82</v>
      </c>
      <c r="E16" s="194">
        <v>1</v>
      </c>
      <c r="F16" s="260">
        <v>52.814166780473776</v>
      </c>
      <c r="G16" s="261">
        <f t="shared" si="0"/>
        <v>52.814166780473776</v>
      </c>
    </row>
    <row r="17" spans="2:7" ht="14.25" customHeight="1">
      <c r="B17" s="336"/>
      <c r="C17" s="194" t="s">
        <v>901</v>
      </c>
      <c r="D17" s="194" t="s">
        <v>68</v>
      </c>
      <c r="E17" s="194">
        <v>1</v>
      </c>
      <c r="F17" s="260">
        <v>52.814166780473776</v>
      </c>
      <c r="G17" s="261">
        <f t="shared" si="0"/>
        <v>52.814166780473776</v>
      </c>
    </row>
    <row r="18" spans="2:7" ht="14.25" customHeight="1">
      <c r="B18" s="336"/>
      <c r="C18" s="194" t="s">
        <v>902</v>
      </c>
      <c r="D18" s="194" t="s">
        <v>69</v>
      </c>
      <c r="E18" s="194">
        <v>1</v>
      </c>
      <c r="F18" s="260">
        <v>79.00446549434136</v>
      </c>
      <c r="G18" s="261">
        <f t="shared" si="0"/>
        <v>79.00446549434136</v>
      </c>
    </row>
    <row r="19" spans="2:7" ht="14.25" customHeight="1">
      <c r="B19" s="336"/>
      <c r="C19" s="194" t="s">
        <v>903</v>
      </c>
      <c r="D19" s="194" t="s">
        <v>70</v>
      </c>
      <c r="E19" s="194">
        <v>1</v>
      </c>
      <c r="F19" s="260">
        <v>98.149262226206261</v>
      </c>
      <c r="G19" s="261">
        <f t="shared" si="0"/>
        <v>98.149262226206261</v>
      </c>
    </row>
    <row r="20" spans="2:7" ht="14.25" customHeight="1">
      <c r="B20" s="336"/>
      <c r="C20" s="194" t="s">
        <v>904</v>
      </c>
      <c r="D20" s="194" t="s">
        <v>71</v>
      </c>
      <c r="E20" s="194">
        <v>1</v>
      </c>
      <c r="F20" s="260">
        <v>102.06493544312697</v>
      </c>
      <c r="G20" s="261">
        <f t="shared" si="0"/>
        <v>102.06493544312698</v>
      </c>
    </row>
    <row r="21" spans="2:7" ht="14.25" customHeight="1">
      <c r="B21" s="336"/>
      <c r="C21" s="218"/>
      <c r="D21" s="218"/>
      <c r="E21" s="218"/>
      <c r="F21" s="338"/>
      <c r="G21" s="303"/>
    </row>
    <row r="22" spans="2:7" ht="14.25" customHeight="1">
      <c r="B22" s="336"/>
      <c r="C22" s="990" t="s">
        <v>1474</v>
      </c>
      <c r="D22" s="990"/>
      <c r="E22" s="990"/>
      <c r="F22" s="990"/>
      <c r="G22" s="991"/>
    </row>
    <row r="23" spans="2:7" ht="14.25" customHeight="1">
      <c r="B23" s="336"/>
      <c r="C23" s="990"/>
      <c r="D23" s="990"/>
      <c r="E23" s="990"/>
      <c r="F23" s="990"/>
      <c r="G23" s="991"/>
    </row>
    <row r="24" spans="2:7" ht="14.25" customHeight="1">
      <c r="B24" s="344"/>
      <c r="C24" s="189" t="s">
        <v>2229</v>
      </c>
      <c r="D24" s="189" t="s">
        <v>72</v>
      </c>
      <c r="E24" s="189">
        <v>1</v>
      </c>
      <c r="F24" s="258">
        <v>146.81742207111694</v>
      </c>
      <c r="G24" s="259">
        <f t="shared" ref="G24:G27" si="1">F24*(100-$G$5)/100</f>
        <v>146.81742207111694</v>
      </c>
    </row>
    <row r="25" spans="2:7" ht="14.25" customHeight="1">
      <c r="B25" s="344"/>
      <c r="C25" s="194" t="s">
        <v>2230</v>
      </c>
      <c r="D25" s="194" t="s">
        <v>73</v>
      </c>
      <c r="E25" s="194">
        <v>1</v>
      </c>
      <c r="F25" s="260">
        <v>146.81742207111694</v>
      </c>
      <c r="G25" s="261">
        <f t="shared" si="1"/>
        <v>146.81742207111694</v>
      </c>
    </row>
    <row r="26" spans="2:7" ht="14.25" customHeight="1">
      <c r="B26" s="336"/>
      <c r="C26" s="194" t="s">
        <v>2231</v>
      </c>
      <c r="D26" s="194" t="s">
        <v>74</v>
      </c>
      <c r="E26" s="194">
        <v>1</v>
      </c>
      <c r="F26" s="260">
        <v>196.65079955151268</v>
      </c>
      <c r="G26" s="261">
        <f t="shared" si="1"/>
        <v>196.65079955151268</v>
      </c>
    </row>
    <row r="27" spans="2:7" ht="14.25" customHeight="1">
      <c r="B27" s="336"/>
      <c r="C27" s="194" t="s">
        <v>2232</v>
      </c>
      <c r="D27" s="194" t="s">
        <v>75</v>
      </c>
      <c r="E27" s="194">
        <v>1</v>
      </c>
      <c r="F27" s="260">
        <v>205.97254063539313</v>
      </c>
      <c r="G27" s="261">
        <f t="shared" si="1"/>
        <v>205.97254063539313</v>
      </c>
    </row>
    <row r="28" spans="2:7" ht="14.25" customHeight="1">
      <c r="B28" s="336"/>
      <c r="C28" s="194" t="s">
        <v>2233</v>
      </c>
      <c r="D28" s="194" t="s">
        <v>76</v>
      </c>
      <c r="E28" s="194">
        <v>1</v>
      </c>
      <c r="F28" s="260">
        <v>310.88277495586732</v>
      </c>
      <c r="G28" s="261">
        <f>F28*(100-$G$5)/100</f>
        <v>310.88277495586732</v>
      </c>
    </row>
    <row r="29" spans="2:7" ht="14.25" customHeight="1">
      <c r="B29" s="336"/>
      <c r="C29" s="127" t="s">
        <v>2234</v>
      </c>
      <c r="D29" s="127" t="s">
        <v>77</v>
      </c>
      <c r="E29" s="127">
        <v>1</v>
      </c>
      <c r="F29" s="792" t="s">
        <v>1438</v>
      </c>
      <c r="G29" s="780" t="s">
        <v>1438</v>
      </c>
    </row>
    <row r="30" spans="2:7" ht="14.25" customHeight="1">
      <c r="B30" s="336"/>
      <c r="C30" s="127" t="s">
        <v>2235</v>
      </c>
      <c r="D30" s="127" t="s">
        <v>78</v>
      </c>
      <c r="E30" s="127">
        <v>1</v>
      </c>
      <c r="F30" s="792" t="s">
        <v>1438</v>
      </c>
      <c r="G30" s="780" t="s">
        <v>1438</v>
      </c>
    </row>
    <row r="31" spans="2:7" ht="14.25" customHeight="1">
      <c r="B31" s="336"/>
      <c r="C31" s="127" t="s">
        <v>2316</v>
      </c>
      <c r="D31" s="127" t="s">
        <v>58</v>
      </c>
      <c r="E31" s="127">
        <v>1</v>
      </c>
      <c r="F31" s="792" t="s">
        <v>1438</v>
      </c>
      <c r="G31" s="780" t="s">
        <v>1438</v>
      </c>
    </row>
    <row r="32" spans="2:7" ht="14.25" customHeight="1">
      <c r="B32" s="336"/>
      <c r="C32" s="127" t="s">
        <v>2317</v>
      </c>
      <c r="D32" s="127" t="s">
        <v>79</v>
      </c>
      <c r="E32" s="127">
        <v>1</v>
      </c>
      <c r="F32" s="792" t="s">
        <v>1438</v>
      </c>
      <c r="G32" s="780" t="s">
        <v>1438</v>
      </c>
    </row>
    <row r="33" spans="2:7" ht="14.25" customHeight="1">
      <c r="B33" s="336"/>
      <c r="C33" s="127" t="s">
        <v>2318</v>
      </c>
      <c r="D33" s="127" t="s">
        <v>80</v>
      </c>
      <c r="E33" s="127">
        <v>1</v>
      </c>
      <c r="F33" s="792" t="s">
        <v>1438</v>
      </c>
      <c r="G33" s="780" t="s">
        <v>1438</v>
      </c>
    </row>
    <row r="34" spans="2:7" ht="14.25" customHeight="1">
      <c r="B34" s="336"/>
      <c r="C34" s="127" t="s">
        <v>2319</v>
      </c>
      <c r="D34" s="127" t="s">
        <v>81</v>
      </c>
      <c r="E34" s="127">
        <v>1</v>
      </c>
      <c r="F34" s="792" t="s">
        <v>1438</v>
      </c>
      <c r="G34" s="780" t="s">
        <v>1438</v>
      </c>
    </row>
    <row r="35" spans="2:7" ht="14.25" customHeight="1">
      <c r="B35" s="336"/>
      <c r="C35" s="997"/>
      <c r="D35" s="997"/>
      <c r="E35" s="997"/>
      <c r="F35" s="997"/>
      <c r="G35" s="998"/>
    </row>
    <row r="36" spans="2:7" ht="14.25" customHeight="1">
      <c r="B36" s="336"/>
      <c r="C36" s="990" t="s">
        <v>1473</v>
      </c>
      <c r="D36" s="990"/>
      <c r="E36" s="990"/>
      <c r="F36" s="990"/>
      <c r="G36" s="991"/>
    </row>
    <row r="37" spans="2:7" ht="14.25" customHeight="1">
      <c r="B37" s="336"/>
      <c r="C37" s="990"/>
      <c r="D37" s="990"/>
      <c r="E37" s="990"/>
      <c r="F37" s="990"/>
      <c r="G37" s="991"/>
    </row>
    <row r="38" spans="2:7" ht="14.25" customHeight="1">
      <c r="B38" s="344"/>
      <c r="C38" s="189" t="s">
        <v>905</v>
      </c>
      <c r="D38" s="189" t="s">
        <v>72</v>
      </c>
      <c r="E38" s="189">
        <v>1</v>
      </c>
      <c r="F38" s="258">
        <v>177.16338657565871</v>
      </c>
      <c r="G38" s="259">
        <f t="shared" ref="G38:G42" si="2">F38*(100-$G$5)/100</f>
        <v>177.16338657565871</v>
      </c>
    </row>
    <row r="39" spans="2:7" ht="14.25" customHeight="1">
      <c r="B39" s="344"/>
      <c r="C39" s="194" t="s">
        <v>906</v>
      </c>
      <c r="D39" s="194" t="s">
        <v>73</v>
      </c>
      <c r="E39" s="194">
        <v>1</v>
      </c>
      <c r="F39" s="260">
        <v>177.16338657565871</v>
      </c>
      <c r="G39" s="261">
        <f t="shared" si="2"/>
        <v>177.16338657565871</v>
      </c>
    </row>
    <row r="40" spans="2:7" ht="14.25" customHeight="1">
      <c r="B40" s="336"/>
      <c r="C40" s="194" t="s">
        <v>907</v>
      </c>
      <c r="D40" s="194" t="s">
        <v>74</v>
      </c>
      <c r="E40" s="194">
        <v>1</v>
      </c>
      <c r="F40" s="260">
        <v>250.41081471470008</v>
      </c>
      <c r="G40" s="261">
        <f t="shared" si="2"/>
        <v>250.41081471470005</v>
      </c>
    </row>
    <row r="41" spans="2:7" ht="14.25" customHeight="1">
      <c r="B41" s="336"/>
      <c r="C41" s="194" t="s">
        <v>908</v>
      </c>
      <c r="D41" s="194" t="s">
        <v>75</v>
      </c>
      <c r="E41" s="194">
        <v>1</v>
      </c>
      <c r="F41" s="260">
        <v>245.50811308589556</v>
      </c>
      <c r="G41" s="261">
        <f t="shared" si="2"/>
        <v>245.50811308589556</v>
      </c>
    </row>
    <row r="42" spans="2:7" ht="14.25" customHeight="1">
      <c r="B42" s="336"/>
      <c r="C42" s="194" t="s">
        <v>909</v>
      </c>
      <c r="D42" s="194" t="s">
        <v>76</v>
      </c>
      <c r="E42" s="194">
        <v>1</v>
      </c>
      <c r="F42" s="260">
        <v>410.63082417029733</v>
      </c>
      <c r="G42" s="261">
        <f t="shared" si="2"/>
        <v>410.63082417029733</v>
      </c>
    </row>
    <row r="43" spans="2:7" ht="14.25" customHeight="1">
      <c r="B43" s="336"/>
      <c r="C43" s="127" t="s">
        <v>910</v>
      </c>
      <c r="D43" s="127" t="s">
        <v>77</v>
      </c>
      <c r="E43" s="127">
        <v>1</v>
      </c>
      <c r="F43" s="792" t="s">
        <v>1438</v>
      </c>
      <c r="G43" s="780" t="s">
        <v>1438</v>
      </c>
    </row>
    <row r="44" spans="2:7" ht="14.25" customHeight="1">
      <c r="B44" s="336"/>
      <c r="C44" s="127" t="s">
        <v>911</v>
      </c>
      <c r="D44" s="127" t="s">
        <v>78</v>
      </c>
      <c r="E44" s="127">
        <v>1</v>
      </c>
      <c r="F44" s="792" t="s">
        <v>1438</v>
      </c>
      <c r="G44" s="780" t="s">
        <v>1438</v>
      </c>
    </row>
    <row r="45" spans="2:7" ht="14.25" customHeight="1">
      <c r="B45" s="336"/>
      <c r="C45" s="997"/>
      <c r="D45" s="997"/>
      <c r="E45" s="997"/>
      <c r="F45" s="997"/>
      <c r="G45" s="998"/>
    </row>
    <row r="46" spans="2:7" ht="14.25" customHeight="1" thickBot="1">
      <c r="B46" s="340"/>
      <c r="C46" s="1018"/>
      <c r="D46" s="1018"/>
      <c r="E46" s="1018"/>
      <c r="F46" s="1018"/>
      <c r="G46" s="1019"/>
    </row>
    <row r="47" spans="2:7" ht="14.25" customHeight="1" thickBot="1">
      <c r="B47" s="332"/>
      <c r="C47" s="333"/>
      <c r="D47" s="43"/>
      <c r="E47" s="334"/>
      <c r="F47" s="335"/>
    </row>
    <row r="48" spans="2:7" ht="14.25" customHeight="1">
      <c r="B48" s="240"/>
      <c r="C48" s="1020" t="s">
        <v>1474</v>
      </c>
      <c r="D48" s="1020"/>
      <c r="E48" s="1020"/>
      <c r="F48" s="1020"/>
      <c r="G48" s="1021"/>
    </row>
    <row r="49" spans="2:10" ht="14.25" customHeight="1">
      <c r="B49" s="199"/>
      <c r="C49" s="1022"/>
      <c r="D49" s="1022"/>
      <c r="E49" s="1022"/>
      <c r="F49" s="1022"/>
      <c r="G49" s="1023"/>
    </row>
    <row r="50" spans="2:10" ht="14.25" customHeight="1">
      <c r="B50" s="199"/>
      <c r="C50" s="1022"/>
      <c r="D50" s="1022"/>
      <c r="E50" s="1022"/>
      <c r="F50" s="1022"/>
      <c r="G50" s="1023"/>
    </row>
    <row r="51" spans="2:10" ht="14.25" customHeight="1">
      <c r="B51" s="192" t="s">
        <v>1521</v>
      </c>
      <c r="C51" s="129">
        <v>17810200</v>
      </c>
      <c r="D51" s="129" t="s">
        <v>72</v>
      </c>
      <c r="E51" s="129">
        <v>1</v>
      </c>
      <c r="F51" s="586" t="s">
        <v>1438</v>
      </c>
      <c r="G51" s="587" t="s">
        <v>1438</v>
      </c>
    </row>
    <row r="52" spans="2:10" ht="14.25" customHeight="1">
      <c r="B52" s="192" t="s">
        <v>1498</v>
      </c>
      <c r="C52" s="127">
        <v>17810225</v>
      </c>
      <c r="D52" s="127" t="s">
        <v>73</v>
      </c>
      <c r="E52" s="127">
        <v>1</v>
      </c>
      <c r="F52" s="792" t="s">
        <v>1438</v>
      </c>
      <c r="G52" s="780" t="s">
        <v>1438</v>
      </c>
      <c r="J52" s="337"/>
    </row>
    <row r="53" spans="2:10" ht="14.25" customHeight="1">
      <c r="B53" s="336"/>
      <c r="C53" s="127">
        <v>17810250</v>
      </c>
      <c r="D53" s="127" t="s">
        <v>74</v>
      </c>
      <c r="E53" s="127">
        <v>1</v>
      </c>
      <c r="F53" s="792" t="s">
        <v>1438</v>
      </c>
      <c r="G53" s="780" t="s">
        <v>1438</v>
      </c>
      <c r="J53" s="337"/>
    </row>
    <row r="54" spans="2:10" ht="14.25" customHeight="1">
      <c r="B54" s="192"/>
      <c r="C54" s="127">
        <v>17810280</v>
      </c>
      <c r="D54" s="127" t="s">
        <v>75</v>
      </c>
      <c r="E54" s="127">
        <v>1</v>
      </c>
      <c r="F54" s="792" t="s">
        <v>1438</v>
      </c>
      <c r="G54" s="780" t="s">
        <v>1438</v>
      </c>
      <c r="J54" s="337"/>
    </row>
    <row r="55" spans="2:10" ht="14.25" customHeight="1">
      <c r="B55" s="336"/>
      <c r="C55" s="127">
        <v>17810315</v>
      </c>
      <c r="D55" s="127" t="s">
        <v>76</v>
      </c>
      <c r="E55" s="127">
        <v>1</v>
      </c>
      <c r="F55" s="792" t="s">
        <v>1438</v>
      </c>
      <c r="G55" s="780" t="s">
        <v>1438</v>
      </c>
      <c r="J55" s="337"/>
    </row>
    <row r="56" spans="2:10" ht="14.25" customHeight="1">
      <c r="B56" s="336"/>
      <c r="C56" s="127">
        <v>17810355</v>
      </c>
      <c r="D56" s="127" t="s">
        <v>77</v>
      </c>
      <c r="E56" s="127">
        <v>1</v>
      </c>
      <c r="F56" s="792" t="s">
        <v>1438</v>
      </c>
      <c r="G56" s="780" t="s">
        <v>1438</v>
      </c>
      <c r="J56" s="337"/>
    </row>
    <row r="57" spans="2:10" ht="14.25" customHeight="1">
      <c r="B57" s="336"/>
      <c r="C57" s="127">
        <v>17810400</v>
      </c>
      <c r="D57" s="127" t="s">
        <v>78</v>
      </c>
      <c r="E57" s="127">
        <v>1</v>
      </c>
      <c r="F57" s="792" t="s">
        <v>1438</v>
      </c>
      <c r="G57" s="780" t="s">
        <v>1438</v>
      </c>
      <c r="J57" s="337"/>
    </row>
    <row r="58" spans="2:10" ht="14.25" customHeight="1">
      <c r="B58" s="336"/>
      <c r="C58" s="218"/>
      <c r="D58" s="218"/>
      <c r="E58" s="218"/>
      <c r="F58" s="338"/>
      <c r="G58" s="303"/>
      <c r="J58" s="337"/>
    </row>
    <row r="59" spans="2:10" ht="14.25" customHeight="1">
      <c r="B59" s="336"/>
      <c r="C59" s="218"/>
      <c r="D59" s="218"/>
      <c r="E59" s="218"/>
      <c r="F59" s="338"/>
      <c r="G59" s="303"/>
      <c r="J59" s="337"/>
    </row>
    <row r="60" spans="2:10" ht="14.25" customHeight="1">
      <c r="B60" s="336"/>
      <c r="C60" s="218"/>
      <c r="D60" s="218"/>
      <c r="E60" s="218"/>
      <c r="F60" s="338"/>
      <c r="G60" s="303"/>
      <c r="J60" s="337"/>
    </row>
    <row r="61" spans="2:10" ht="14.25" customHeight="1">
      <c r="B61" s="336"/>
      <c r="C61" s="997"/>
      <c r="D61" s="997"/>
      <c r="E61" s="997"/>
      <c r="F61" s="997"/>
      <c r="G61" s="998"/>
      <c r="J61" s="337"/>
    </row>
    <row r="62" spans="2:10" ht="14.25" customHeight="1">
      <c r="B62" s="336"/>
      <c r="C62" s="218"/>
      <c r="D62" s="218"/>
      <c r="E62" s="218"/>
      <c r="F62" s="218"/>
      <c r="G62" s="828"/>
      <c r="J62" s="337"/>
    </row>
    <row r="63" spans="2:10" ht="14.25" customHeight="1">
      <c r="B63" s="336"/>
      <c r="C63" s="990" t="s">
        <v>1430</v>
      </c>
      <c r="D63" s="990"/>
      <c r="E63" s="990"/>
      <c r="F63" s="990"/>
      <c r="G63" s="991"/>
      <c r="J63" s="337"/>
    </row>
    <row r="64" spans="2:10" ht="14.25" customHeight="1">
      <c r="B64" s="336"/>
      <c r="C64" s="990"/>
      <c r="D64" s="990"/>
      <c r="E64" s="990"/>
      <c r="F64" s="990"/>
      <c r="G64" s="991"/>
      <c r="J64" s="337"/>
    </row>
    <row r="65" spans="2:10" ht="14.25" customHeight="1">
      <c r="B65" s="192" t="s">
        <v>1521</v>
      </c>
      <c r="C65" s="129">
        <v>17816200</v>
      </c>
      <c r="D65" s="129" t="s">
        <v>72</v>
      </c>
      <c r="E65" s="129">
        <v>1</v>
      </c>
      <c r="F65" s="586" t="s">
        <v>1438</v>
      </c>
      <c r="G65" s="587" t="s">
        <v>1438</v>
      </c>
      <c r="J65" s="337"/>
    </row>
    <row r="66" spans="2:10" ht="14.25" customHeight="1">
      <c r="B66" s="2" t="s">
        <v>1498</v>
      </c>
      <c r="C66" s="127">
        <v>17816225</v>
      </c>
      <c r="D66" s="127" t="s">
        <v>73</v>
      </c>
      <c r="E66" s="127">
        <v>1</v>
      </c>
      <c r="F66" s="792" t="s">
        <v>1438</v>
      </c>
      <c r="G66" s="780" t="s">
        <v>1438</v>
      </c>
      <c r="J66" s="337"/>
    </row>
    <row r="67" spans="2:10" ht="14.25" customHeight="1">
      <c r="B67" s="336"/>
      <c r="C67" s="127">
        <v>17816250</v>
      </c>
      <c r="D67" s="127" t="s">
        <v>74</v>
      </c>
      <c r="E67" s="127">
        <v>1</v>
      </c>
      <c r="F67" s="792" t="s">
        <v>1438</v>
      </c>
      <c r="G67" s="780" t="s">
        <v>1438</v>
      </c>
      <c r="J67" s="337"/>
    </row>
    <row r="68" spans="2:10" ht="14.25" customHeight="1">
      <c r="B68" s="336"/>
      <c r="C68" s="127">
        <v>17816280</v>
      </c>
      <c r="D68" s="127" t="s">
        <v>75</v>
      </c>
      <c r="E68" s="127">
        <v>1</v>
      </c>
      <c r="F68" s="792" t="s">
        <v>1438</v>
      </c>
      <c r="G68" s="780" t="s">
        <v>1438</v>
      </c>
      <c r="J68" s="337"/>
    </row>
    <row r="69" spans="2:10" ht="14.25" customHeight="1">
      <c r="B69" s="336"/>
      <c r="C69" s="127">
        <v>17816315</v>
      </c>
      <c r="D69" s="127" t="s">
        <v>76</v>
      </c>
      <c r="E69" s="127">
        <v>1</v>
      </c>
      <c r="F69" s="792" t="s">
        <v>1438</v>
      </c>
      <c r="G69" s="780" t="s">
        <v>1438</v>
      </c>
      <c r="J69" s="337"/>
    </row>
    <row r="70" spans="2:10" ht="14.25" customHeight="1">
      <c r="B70" s="336"/>
      <c r="C70" s="127">
        <v>17816355</v>
      </c>
      <c r="D70" s="127" t="s">
        <v>77</v>
      </c>
      <c r="E70" s="127">
        <v>1</v>
      </c>
      <c r="F70" s="792" t="s">
        <v>1438</v>
      </c>
      <c r="G70" s="780" t="s">
        <v>1438</v>
      </c>
      <c r="J70" s="337"/>
    </row>
    <row r="71" spans="2:10" ht="14.25" customHeight="1">
      <c r="B71" s="336"/>
      <c r="C71" s="127">
        <v>17816400</v>
      </c>
      <c r="D71" s="127" t="s">
        <v>78</v>
      </c>
      <c r="E71" s="127">
        <v>1</v>
      </c>
      <c r="F71" s="792" t="s">
        <v>1438</v>
      </c>
      <c r="G71" s="780" t="s">
        <v>1438</v>
      </c>
      <c r="J71" s="337"/>
    </row>
    <row r="72" spans="2:10" ht="14.25" customHeight="1">
      <c r="B72" s="336"/>
      <c r="C72" s="990" t="s">
        <v>1500</v>
      </c>
      <c r="D72" s="990"/>
      <c r="E72" s="990"/>
      <c r="F72" s="990"/>
      <c r="G72" s="991"/>
      <c r="J72" s="337"/>
    </row>
    <row r="73" spans="2:10" ht="14.25" customHeight="1">
      <c r="B73" s="336"/>
      <c r="C73" s="990"/>
      <c r="D73" s="990"/>
      <c r="E73" s="990"/>
      <c r="F73" s="990"/>
      <c r="G73" s="991"/>
      <c r="J73" s="337"/>
    </row>
    <row r="74" spans="2:10" ht="14.25" customHeight="1">
      <c r="B74" s="336"/>
      <c r="C74" s="349">
        <v>17825075</v>
      </c>
      <c r="D74" s="349" t="s">
        <v>65</v>
      </c>
      <c r="E74" s="349">
        <v>1</v>
      </c>
      <c r="F74" s="350" t="s">
        <v>1438</v>
      </c>
      <c r="G74" s="351" t="s">
        <v>1438</v>
      </c>
      <c r="J74" s="337"/>
    </row>
    <row r="75" spans="2:10" ht="14.25" customHeight="1">
      <c r="B75" s="192"/>
      <c r="C75" s="234">
        <v>17825090</v>
      </c>
      <c r="D75" s="234" t="s">
        <v>66</v>
      </c>
      <c r="E75" s="234">
        <v>1</v>
      </c>
      <c r="F75" s="289" t="s">
        <v>1438</v>
      </c>
      <c r="G75" s="290" t="s">
        <v>1438</v>
      </c>
      <c r="J75" s="337"/>
    </row>
    <row r="76" spans="2:10" ht="14.25" customHeight="1">
      <c r="B76" s="2"/>
      <c r="C76" s="234">
        <v>17825110</v>
      </c>
      <c r="D76" s="234" t="s">
        <v>67</v>
      </c>
      <c r="E76" s="234">
        <v>1</v>
      </c>
      <c r="F76" s="289" t="s">
        <v>1438</v>
      </c>
      <c r="G76" s="290" t="s">
        <v>1438</v>
      </c>
      <c r="J76" s="337"/>
    </row>
    <row r="77" spans="2:10" ht="14.25" customHeight="1">
      <c r="B77" s="806"/>
      <c r="C77" s="234">
        <v>17825125</v>
      </c>
      <c r="D77" s="234" t="s">
        <v>68</v>
      </c>
      <c r="E77" s="234">
        <v>1</v>
      </c>
      <c r="F77" s="289" t="s">
        <v>1438</v>
      </c>
      <c r="G77" s="290" t="s">
        <v>1438</v>
      </c>
      <c r="J77" s="337"/>
    </row>
    <row r="78" spans="2:10" ht="14.25" customHeight="1">
      <c r="B78" s="806"/>
      <c r="C78" s="234">
        <v>17825140</v>
      </c>
      <c r="D78" s="234" t="s">
        <v>69</v>
      </c>
      <c r="E78" s="234">
        <v>1</v>
      </c>
      <c r="F78" s="289" t="s">
        <v>1438</v>
      </c>
      <c r="G78" s="290" t="s">
        <v>1438</v>
      </c>
      <c r="J78" s="337"/>
    </row>
    <row r="79" spans="2:10" ht="14.25" customHeight="1">
      <c r="B79" s="806"/>
      <c r="C79" s="234">
        <v>17825160</v>
      </c>
      <c r="D79" s="234" t="s">
        <v>70</v>
      </c>
      <c r="E79" s="234">
        <v>1</v>
      </c>
      <c r="F79" s="289" t="s">
        <v>1438</v>
      </c>
      <c r="G79" s="290" t="s">
        <v>1438</v>
      </c>
      <c r="J79" s="337"/>
    </row>
    <row r="80" spans="2:10" ht="14.25" customHeight="1">
      <c r="B80" s="806"/>
      <c r="C80" s="997"/>
      <c r="D80" s="997"/>
      <c r="E80" s="997"/>
      <c r="F80" s="997"/>
      <c r="G80" s="998"/>
      <c r="J80" s="337"/>
    </row>
    <row r="81" spans="2:10" ht="14.25" customHeight="1" thickBot="1">
      <c r="B81" s="340"/>
      <c r="C81" s="225"/>
      <c r="D81" s="225"/>
      <c r="E81" s="225"/>
      <c r="F81" s="341"/>
      <c r="G81" s="342"/>
      <c r="J81" s="337"/>
    </row>
    <row r="82" spans="2:10" ht="9.9499999999999993" customHeight="1" thickBot="1">
      <c r="B82" s="345"/>
      <c r="C82" s="230"/>
      <c r="D82" s="230"/>
      <c r="E82" s="230"/>
      <c r="F82" s="348"/>
      <c r="G82" s="348"/>
      <c r="J82" s="337"/>
    </row>
    <row r="83" spans="2:10" ht="14.25" customHeight="1">
      <c r="B83" s="343"/>
      <c r="C83" s="988" t="s">
        <v>1499</v>
      </c>
      <c r="D83" s="988"/>
      <c r="E83" s="988"/>
      <c r="F83" s="988"/>
      <c r="G83" s="989"/>
      <c r="J83" s="337"/>
    </row>
    <row r="84" spans="2:10" ht="14.25" customHeight="1">
      <c r="B84" s="344"/>
      <c r="C84" s="990"/>
      <c r="D84" s="990"/>
      <c r="E84" s="990"/>
      <c r="F84" s="990"/>
      <c r="G84" s="991"/>
      <c r="J84" s="337"/>
    </row>
    <row r="85" spans="2:10" ht="14.25" customHeight="1">
      <c r="B85" s="344"/>
      <c r="C85" s="349" t="s">
        <v>1501</v>
      </c>
      <c r="D85" s="349" t="s">
        <v>59</v>
      </c>
      <c r="E85" s="349">
        <v>1</v>
      </c>
      <c r="F85" s="350" t="s">
        <v>1438</v>
      </c>
      <c r="G85" s="351" t="s">
        <v>1438</v>
      </c>
      <c r="J85" s="337"/>
    </row>
    <row r="86" spans="2:10" ht="14.25" customHeight="1">
      <c r="B86" s="192" t="s">
        <v>1525</v>
      </c>
      <c r="C86" s="234" t="s">
        <v>1502</v>
      </c>
      <c r="D86" s="234" t="s">
        <v>60</v>
      </c>
      <c r="E86" s="234">
        <v>1</v>
      </c>
      <c r="F86" s="289" t="s">
        <v>1438</v>
      </c>
      <c r="G86" s="290" t="s">
        <v>1438</v>
      </c>
      <c r="J86" s="337"/>
    </row>
    <row r="87" spans="2:10" ht="14.25" customHeight="1">
      <c r="B87" s="192" t="s">
        <v>1503</v>
      </c>
      <c r="C87" s="349" t="s">
        <v>1504</v>
      </c>
      <c r="D87" s="349" t="s">
        <v>61</v>
      </c>
      <c r="E87" s="349">
        <v>1</v>
      </c>
      <c r="F87" s="350" t="s">
        <v>1438</v>
      </c>
      <c r="G87" s="351" t="s">
        <v>1438</v>
      </c>
      <c r="J87" s="337"/>
    </row>
    <row r="88" spans="2:10" ht="14.25" customHeight="1">
      <c r="B88" s="336"/>
      <c r="C88" s="349" t="s">
        <v>1505</v>
      </c>
      <c r="D88" s="349" t="s">
        <v>62</v>
      </c>
      <c r="E88" s="349">
        <v>1</v>
      </c>
      <c r="F88" s="289" t="s">
        <v>1438</v>
      </c>
      <c r="G88" s="290" t="s">
        <v>1438</v>
      </c>
      <c r="J88" s="337"/>
    </row>
    <row r="89" spans="2:10" ht="14.25" customHeight="1">
      <c r="B89" s="336"/>
      <c r="C89" s="349" t="s">
        <v>1506</v>
      </c>
      <c r="D89" s="349" t="s">
        <v>63</v>
      </c>
      <c r="E89" s="349">
        <v>1</v>
      </c>
      <c r="F89" s="350" t="s">
        <v>1438</v>
      </c>
      <c r="G89" s="351" t="s">
        <v>1438</v>
      </c>
      <c r="J89" s="337"/>
    </row>
    <row r="90" spans="2:10" ht="14.25" customHeight="1">
      <c r="B90" s="336"/>
      <c r="C90" s="349" t="s">
        <v>1507</v>
      </c>
      <c r="D90" s="349" t="s">
        <v>64</v>
      </c>
      <c r="E90" s="349">
        <v>1</v>
      </c>
      <c r="F90" s="289" t="s">
        <v>1438</v>
      </c>
      <c r="G90" s="290" t="s">
        <v>1438</v>
      </c>
      <c r="J90" s="337"/>
    </row>
    <row r="91" spans="2:10" ht="14.25" customHeight="1">
      <c r="B91" s="336"/>
      <c r="C91" s="349" t="s">
        <v>1508</v>
      </c>
      <c r="D91" s="349" t="s">
        <v>65</v>
      </c>
      <c r="E91" s="349">
        <v>1</v>
      </c>
      <c r="F91" s="350" t="s">
        <v>1438</v>
      </c>
      <c r="G91" s="351" t="s">
        <v>1438</v>
      </c>
      <c r="J91" s="337"/>
    </row>
    <row r="92" spans="2:10" ht="14.25" customHeight="1">
      <c r="B92" s="336"/>
      <c r="C92" s="349" t="s">
        <v>1509</v>
      </c>
      <c r="D92" s="349" t="s">
        <v>66</v>
      </c>
      <c r="E92" s="349">
        <v>1</v>
      </c>
      <c r="F92" s="289" t="s">
        <v>1438</v>
      </c>
      <c r="G92" s="290" t="s">
        <v>1438</v>
      </c>
      <c r="J92" s="337"/>
    </row>
    <row r="93" spans="2:10" ht="14.25" customHeight="1">
      <c r="B93" s="336"/>
      <c r="C93" s="349" t="s">
        <v>1510</v>
      </c>
      <c r="D93" s="349" t="s">
        <v>82</v>
      </c>
      <c r="E93" s="349">
        <v>1</v>
      </c>
      <c r="F93" s="350" t="s">
        <v>1438</v>
      </c>
      <c r="G93" s="351" t="s">
        <v>1438</v>
      </c>
      <c r="J93" s="337"/>
    </row>
    <row r="94" spans="2:10" ht="14.25" customHeight="1">
      <c r="B94" s="336"/>
      <c r="C94" s="349" t="s">
        <v>1511</v>
      </c>
      <c r="D94" s="349" t="s">
        <v>68</v>
      </c>
      <c r="E94" s="349">
        <v>1</v>
      </c>
      <c r="F94" s="289" t="s">
        <v>1438</v>
      </c>
      <c r="G94" s="290" t="s">
        <v>1438</v>
      </c>
      <c r="J94" s="337"/>
    </row>
    <row r="95" spans="2:10" ht="14.25" customHeight="1">
      <c r="B95" s="336"/>
      <c r="C95" s="349" t="s">
        <v>1512</v>
      </c>
      <c r="D95" s="349" t="s">
        <v>69</v>
      </c>
      <c r="E95" s="349">
        <v>1</v>
      </c>
      <c r="F95" s="350" t="s">
        <v>1438</v>
      </c>
      <c r="G95" s="351" t="s">
        <v>1438</v>
      </c>
      <c r="J95" s="337"/>
    </row>
    <row r="96" spans="2:10" ht="14.25" customHeight="1">
      <c r="B96" s="336"/>
      <c r="C96" s="349" t="s">
        <v>1513</v>
      </c>
      <c r="D96" s="349" t="s">
        <v>70</v>
      </c>
      <c r="E96" s="349">
        <v>1</v>
      </c>
      <c r="F96" s="289" t="s">
        <v>1438</v>
      </c>
      <c r="G96" s="290" t="s">
        <v>1438</v>
      </c>
      <c r="J96" s="337"/>
    </row>
    <row r="97" spans="2:10" ht="14.25" customHeight="1">
      <c r="B97" s="336"/>
      <c r="C97" s="349" t="s">
        <v>1514</v>
      </c>
      <c r="D97" s="349" t="s">
        <v>71</v>
      </c>
      <c r="E97" s="349">
        <v>1</v>
      </c>
      <c r="F97" s="289" t="s">
        <v>1438</v>
      </c>
      <c r="G97" s="290" t="s">
        <v>1438</v>
      </c>
      <c r="J97" s="337"/>
    </row>
    <row r="98" spans="2:10" ht="14.25" customHeight="1">
      <c r="B98" s="336"/>
      <c r="C98" s="997"/>
      <c r="D98" s="997"/>
      <c r="E98" s="997"/>
      <c r="F98" s="997"/>
      <c r="G98" s="998"/>
      <c r="J98" s="337"/>
    </row>
    <row r="99" spans="2:10" ht="14.25" customHeight="1">
      <c r="B99" s="336"/>
      <c r="C99" s="990" t="s">
        <v>1474</v>
      </c>
      <c r="D99" s="990"/>
      <c r="E99" s="990"/>
      <c r="F99" s="990"/>
      <c r="G99" s="991"/>
      <c r="J99" s="337"/>
    </row>
    <row r="100" spans="2:10" ht="14.25" customHeight="1">
      <c r="B100" s="336"/>
      <c r="C100" s="999"/>
      <c r="D100" s="999"/>
      <c r="E100" s="999"/>
      <c r="F100" s="999"/>
      <c r="G100" s="1000"/>
      <c r="J100" s="337"/>
    </row>
    <row r="101" spans="2:10" ht="14.25" customHeight="1">
      <c r="B101" s="336"/>
      <c r="C101" s="349" t="s">
        <v>1515</v>
      </c>
      <c r="D101" s="349" t="s">
        <v>72</v>
      </c>
      <c r="E101" s="349">
        <v>1</v>
      </c>
      <c r="F101" s="350" t="s">
        <v>1438</v>
      </c>
      <c r="G101" s="351" t="s">
        <v>1438</v>
      </c>
      <c r="J101" s="337"/>
    </row>
    <row r="102" spans="2:10" ht="14.25" customHeight="1">
      <c r="B102" s="192"/>
      <c r="C102" s="234" t="s">
        <v>1516</v>
      </c>
      <c r="D102" s="234" t="s">
        <v>73</v>
      </c>
      <c r="E102" s="234">
        <v>1</v>
      </c>
      <c r="F102" s="289" t="s">
        <v>1438</v>
      </c>
      <c r="G102" s="290" t="s">
        <v>1438</v>
      </c>
      <c r="J102" s="337"/>
    </row>
    <row r="103" spans="2:10" ht="14.25" customHeight="1">
      <c r="B103" s="2"/>
      <c r="C103" s="234" t="s">
        <v>1517</v>
      </c>
      <c r="D103" s="234" t="s">
        <v>74</v>
      </c>
      <c r="E103" s="234">
        <v>1</v>
      </c>
      <c r="F103" s="350" t="s">
        <v>1438</v>
      </c>
      <c r="G103" s="351" t="s">
        <v>1438</v>
      </c>
      <c r="J103" s="337"/>
    </row>
    <row r="104" spans="2:10" ht="14.25" customHeight="1">
      <c r="B104" s="806"/>
      <c r="C104" s="234" t="s">
        <v>1518</v>
      </c>
      <c r="D104" s="234" t="s">
        <v>75</v>
      </c>
      <c r="E104" s="234">
        <v>1</v>
      </c>
      <c r="F104" s="289" t="s">
        <v>1438</v>
      </c>
      <c r="G104" s="290" t="s">
        <v>1438</v>
      </c>
      <c r="J104" s="337"/>
    </row>
    <row r="105" spans="2:10" ht="14.25" customHeight="1">
      <c r="B105" s="806"/>
      <c r="C105" s="234" t="s">
        <v>1519</v>
      </c>
      <c r="D105" s="234" t="s">
        <v>76</v>
      </c>
      <c r="E105" s="234">
        <v>1</v>
      </c>
      <c r="F105" s="350" t="s">
        <v>1438</v>
      </c>
      <c r="G105" s="351" t="s">
        <v>1438</v>
      </c>
      <c r="J105" s="337"/>
    </row>
    <row r="106" spans="2:10" ht="14.25" customHeight="1">
      <c r="B106" s="336"/>
      <c r="C106" s="218"/>
      <c r="D106" s="218"/>
      <c r="E106" s="218"/>
      <c r="F106" s="338"/>
      <c r="G106" s="339"/>
      <c r="J106" s="337"/>
    </row>
    <row r="107" spans="2:10" ht="14.25" customHeight="1" thickBot="1">
      <c r="B107" s="340"/>
      <c r="C107" s="225"/>
      <c r="D107" s="225"/>
      <c r="E107" s="225"/>
      <c r="F107" s="341"/>
      <c r="G107" s="342"/>
      <c r="J107" s="337"/>
    </row>
    <row r="108" spans="2:10" ht="14.25" customHeight="1">
      <c r="B108" s="345"/>
      <c r="C108" s="252"/>
      <c r="D108" s="230"/>
      <c r="E108" s="252"/>
      <c r="F108" s="346"/>
      <c r="G108" s="347"/>
      <c r="J108" s="337"/>
    </row>
  </sheetData>
  <mergeCells count="21">
    <mergeCell ref="C83:G84"/>
    <mergeCell ref="C98:G98"/>
    <mergeCell ref="C99:G100"/>
    <mergeCell ref="C80:G80"/>
    <mergeCell ref="B2:G2"/>
    <mergeCell ref="B3:B5"/>
    <mergeCell ref="C3:C5"/>
    <mergeCell ref="D3:D5"/>
    <mergeCell ref="E3:E5"/>
    <mergeCell ref="F3:F5"/>
    <mergeCell ref="G3:G4"/>
    <mergeCell ref="C61:G61"/>
    <mergeCell ref="C72:G73"/>
    <mergeCell ref="C46:G46"/>
    <mergeCell ref="C48:G50"/>
    <mergeCell ref="C63:G64"/>
    <mergeCell ref="C7:G8"/>
    <mergeCell ref="C22:G23"/>
    <mergeCell ref="C35:G35"/>
    <mergeCell ref="C36:G37"/>
    <mergeCell ref="C45:G45"/>
  </mergeCells>
  <printOptions horizontalCentered="1"/>
  <pageMargins left="0.59055118110236227" right="0.39370078740157483" top="0" bottom="1.1811023622047245" header="0" footer="0"/>
  <pageSetup paperSize="9" scale="85" orientation="portrait" r:id="rId1"/>
  <headerFooter scaleWithDoc="0">
    <oddFooter>&amp;L
&amp;"-,Tučné"CLEVELINGS s.r.o.&amp;"-,Obyčejné"
Míškovice 238
768 52 Míškovice
Czech Republic&amp;C&amp;G
&amp;R
&amp;"-,Obyčejné"Tel.:  +420 573 033 029
sales@clevelings.cz
www.clevelings.cz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44768-7130-48FC-9BA3-C517353386DF}">
  <sheetPr>
    <tabColor theme="2"/>
  </sheetPr>
  <dimension ref="B1:T296"/>
  <sheetViews>
    <sheetView zoomScaleNormal="100" workbookViewId="0">
      <pane ySplit="5" topLeftCell="A263" activePane="bottomLeft" state="frozen"/>
      <selection activeCell="J19" sqref="J19"/>
      <selection pane="bottomLeft"/>
    </sheetView>
  </sheetViews>
  <sheetFormatPr defaultColWidth="9.140625" defaultRowHeight="14.25" customHeight="1"/>
  <cols>
    <col min="1" max="1" width="2.42578125" style="352" customWidth="1"/>
    <col min="2" max="2" width="38.7109375" style="353" customWidth="1"/>
    <col min="3" max="3" width="13.28515625" style="354" bestFit="1" customWidth="1"/>
    <col min="4" max="4" width="16.42578125" style="355" customWidth="1"/>
    <col min="5" max="5" width="15.28515625" style="352" customWidth="1"/>
    <col min="6" max="6" width="14.28515625" style="696" customWidth="1"/>
    <col min="7" max="7" width="14.28515625" style="357" customWidth="1"/>
    <col min="8" max="8" width="2.140625" style="352" customWidth="1"/>
    <col min="9" max="16384" width="9.140625" style="352"/>
  </cols>
  <sheetData>
    <row r="1" spans="2:9" ht="12.75" customHeight="1"/>
    <row r="2" spans="2:9" ht="20.85" customHeight="1">
      <c r="B2" s="1079" t="s">
        <v>2209</v>
      </c>
      <c r="C2" s="1080"/>
      <c r="D2" s="1080"/>
      <c r="E2" s="1080"/>
      <c r="F2" s="1080"/>
      <c r="G2" s="1081"/>
      <c r="H2" s="358"/>
    </row>
    <row r="3" spans="2:9" ht="14.25" customHeight="1">
      <c r="B3" s="1082" t="s">
        <v>1994</v>
      </c>
      <c r="C3" s="1085" t="s">
        <v>1547</v>
      </c>
      <c r="D3" s="1088" t="s">
        <v>1439</v>
      </c>
      <c r="E3" s="1088"/>
      <c r="F3" s="1091" t="s">
        <v>1995</v>
      </c>
      <c r="G3" s="1094" t="s">
        <v>1996</v>
      </c>
    </row>
    <row r="4" spans="2:9" ht="14.25" customHeight="1">
      <c r="B4" s="1083"/>
      <c r="C4" s="1086"/>
      <c r="D4" s="1089"/>
      <c r="E4" s="1089"/>
      <c r="F4" s="1092"/>
      <c r="G4" s="1095"/>
    </row>
    <row r="5" spans="2:9" ht="14.25" customHeight="1">
      <c r="B5" s="1084"/>
      <c r="C5" s="1087"/>
      <c r="D5" s="1090"/>
      <c r="E5" s="1090"/>
      <c r="F5" s="1093"/>
      <c r="G5" s="627">
        <f>'DISCOUNT CARD'!J13</f>
        <v>0</v>
      </c>
    </row>
    <row r="6" spans="2:9" ht="9.9499999999999993" customHeight="1" thickBot="1">
      <c r="B6" s="359"/>
      <c r="C6" s="360"/>
      <c r="D6" s="361"/>
      <c r="E6" s="361"/>
      <c r="F6" s="697"/>
      <c r="G6" s="363"/>
    </row>
    <row r="7" spans="2:9" ht="14.25" customHeight="1">
      <c r="B7" s="698"/>
      <c r="C7" s="395"/>
      <c r="D7" s="395"/>
      <c r="E7" s="395"/>
      <c r="F7" s="397"/>
      <c r="G7" s="699"/>
    </row>
    <row r="8" spans="2:9" ht="14.25" customHeight="1">
      <c r="B8" s="700" t="s">
        <v>2445</v>
      </c>
      <c r="C8" s="399"/>
      <c r="D8" s="399"/>
      <c r="E8" s="399"/>
      <c r="F8" s="401"/>
      <c r="G8" s="701"/>
    </row>
    <row r="9" spans="2:9" ht="14.25" customHeight="1">
      <c r="B9" s="406"/>
      <c r="C9" s="1077" t="s">
        <v>2462</v>
      </c>
      <c r="D9" s="1068" t="s">
        <v>2373</v>
      </c>
      <c r="E9" s="1068"/>
      <c r="F9" s="1030">
        <v>1659.54</v>
      </c>
      <c r="G9" s="1074">
        <f>F9*(100-$G$5)/100</f>
        <v>1659.54</v>
      </c>
    </row>
    <row r="10" spans="2:9" ht="14.25" customHeight="1">
      <c r="B10" s="374"/>
      <c r="C10" s="1077"/>
      <c r="D10" s="1068"/>
      <c r="E10" s="1068"/>
      <c r="F10" s="1030"/>
      <c r="G10" s="1074"/>
      <c r="I10" s="375"/>
    </row>
    <row r="11" spans="2:9" ht="14.25" customHeight="1">
      <c r="B11" s="374"/>
      <c r="C11" s="1078"/>
      <c r="D11" s="1033"/>
      <c r="E11" s="1033"/>
      <c r="F11" s="1027"/>
      <c r="G11" s="1075"/>
      <c r="I11" s="375"/>
    </row>
    <row r="12" spans="2:9" ht="14.25" customHeight="1">
      <c r="B12" s="374"/>
      <c r="C12" s="1077" t="s">
        <v>2444</v>
      </c>
      <c r="D12" s="1032" t="s">
        <v>2392</v>
      </c>
      <c r="E12" s="1032"/>
      <c r="F12" s="1030">
        <v>1659.54</v>
      </c>
      <c r="G12" s="1074">
        <f>F12*(100-$G$5)/100</f>
        <v>1659.54</v>
      </c>
      <c r="I12" s="375"/>
    </row>
    <row r="13" spans="2:9" ht="14.25" customHeight="1">
      <c r="B13" s="374"/>
      <c r="C13" s="1077"/>
      <c r="D13" s="1068"/>
      <c r="E13" s="1068"/>
      <c r="F13" s="1030"/>
      <c r="G13" s="1074"/>
    </row>
    <row r="14" spans="2:9" ht="14.25" customHeight="1">
      <c r="B14" s="374"/>
      <c r="C14" s="1078"/>
      <c r="D14" s="1033"/>
      <c r="E14" s="1033"/>
      <c r="F14" s="1027"/>
      <c r="G14" s="1075"/>
    </row>
    <row r="15" spans="2:9" ht="14.25" customHeight="1" thickBot="1">
      <c r="B15" s="376"/>
      <c r="C15" s="389"/>
      <c r="D15" s="836"/>
      <c r="E15" s="836"/>
      <c r="F15" s="900"/>
      <c r="G15" s="390"/>
    </row>
    <row r="16" spans="2:9" ht="9.9499999999999993" customHeight="1" thickBot="1">
      <c r="B16" s="359"/>
      <c r="C16" s="360"/>
      <c r="D16" s="887"/>
      <c r="E16" s="887"/>
      <c r="F16" s="697"/>
      <c r="G16" s="363"/>
    </row>
    <row r="17" spans="2:9" ht="14.25" customHeight="1">
      <c r="B17" s="698"/>
      <c r="C17" s="717"/>
      <c r="D17" s="717"/>
      <c r="E17" s="717"/>
      <c r="F17" s="396"/>
      <c r="G17" s="718"/>
    </row>
    <row r="18" spans="2:9" ht="14.25" customHeight="1">
      <c r="B18" s="700" t="s">
        <v>2446</v>
      </c>
      <c r="C18" s="719"/>
      <c r="D18" s="407"/>
      <c r="E18" s="407"/>
      <c r="F18" s="400"/>
      <c r="G18" s="408"/>
    </row>
    <row r="19" spans="2:9" ht="14.25" customHeight="1">
      <c r="B19" s="406"/>
      <c r="C19" s="407"/>
      <c r="D19" s="407"/>
      <c r="E19" s="407"/>
      <c r="F19" s="400"/>
      <c r="G19" s="408"/>
    </row>
    <row r="20" spans="2:9" ht="14.25" customHeight="1">
      <c r="B20" s="374"/>
      <c r="C20" s="1077" t="s">
        <v>2363</v>
      </c>
      <c r="D20" s="1068" t="s">
        <v>2393</v>
      </c>
      <c r="E20" s="1068"/>
      <c r="F20" s="1030">
        <v>2410.2600000000002</v>
      </c>
      <c r="G20" s="1074">
        <f>F20*(100-$G$5)/100</f>
        <v>2410.2600000000002</v>
      </c>
    </row>
    <row r="21" spans="2:9" ht="14.25" customHeight="1">
      <c r="B21" s="374"/>
      <c r="C21" s="1077"/>
      <c r="D21" s="1068"/>
      <c r="E21" s="1068"/>
      <c r="F21" s="1030"/>
      <c r="G21" s="1074"/>
    </row>
    <row r="22" spans="2:9" ht="14.25" customHeight="1">
      <c r="B22" s="374"/>
      <c r="C22" s="1078"/>
      <c r="D22" s="1033"/>
      <c r="E22" s="1033"/>
      <c r="F22" s="1027"/>
      <c r="G22" s="1075"/>
    </row>
    <row r="23" spans="2:9" ht="14.25" customHeight="1">
      <c r="B23" s="374"/>
      <c r="C23" s="387"/>
      <c r="D23" s="387"/>
      <c r="E23" s="387"/>
      <c r="F23" s="702"/>
      <c r="G23" s="388"/>
    </row>
    <row r="24" spans="2:9" ht="14.25" customHeight="1" thickBot="1">
      <c r="B24" s="376"/>
      <c r="C24" s="389"/>
      <c r="D24" s="389"/>
      <c r="E24" s="389"/>
      <c r="F24" s="703"/>
      <c r="G24" s="390"/>
    </row>
    <row r="25" spans="2:9" ht="9.9499999999999993" customHeight="1" thickBot="1">
      <c r="B25" s="359"/>
      <c r="C25" s="360"/>
      <c r="D25" s="887"/>
      <c r="E25" s="887"/>
      <c r="F25" s="697"/>
      <c r="G25" s="363"/>
    </row>
    <row r="26" spans="2:9" ht="14.25" customHeight="1">
      <c r="B26" s="704"/>
      <c r="C26" s="705"/>
      <c r="D26" s="706"/>
      <c r="E26" s="706"/>
      <c r="F26" s="707"/>
      <c r="G26" s="708"/>
      <c r="I26" s="375"/>
    </row>
    <row r="27" spans="2:9" ht="14.25" customHeight="1">
      <c r="B27" s="709" t="s">
        <v>2447</v>
      </c>
      <c r="C27" s="370"/>
      <c r="D27" s="371"/>
      <c r="E27" s="371"/>
      <c r="F27" s="710"/>
      <c r="G27" s="711"/>
      <c r="I27" s="375"/>
    </row>
    <row r="28" spans="2:9" ht="14.25" customHeight="1">
      <c r="B28" s="369"/>
      <c r="C28" s="370"/>
      <c r="D28" s="371"/>
      <c r="E28" s="372"/>
      <c r="F28" s="712"/>
      <c r="G28" s="373"/>
      <c r="I28" s="375"/>
    </row>
    <row r="29" spans="2:9" ht="14.25" customHeight="1">
      <c r="B29" s="374"/>
      <c r="C29" s="1069" t="s">
        <v>1958</v>
      </c>
      <c r="D29" s="1068" t="s">
        <v>2394</v>
      </c>
      <c r="E29" s="1068"/>
      <c r="F29" s="1030">
        <v>1823.76</v>
      </c>
      <c r="G29" s="1074">
        <f>F29*(100-$G$5)/100</f>
        <v>1823.76</v>
      </c>
      <c r="I29" s="375"/>
    </row>
    <row r="30" spans="2:9" ht="14.25" customHeight="1">
      <c r="B30" s="374"/>
      <c r="C30" s="1069"/>
      <c r="D30" s="1068"/>
      <c r="E30" s="1068"/>
      <c r="F30" s="1030"/>
      <c r="G30" s="1074"/>
      <c r="I30" s="375"/>
    </row>
    <row r="31" spans="2:9" ht="14.25" customHeight="1">
      <c r="B31" s="374"/>
      <c r="C31" s="1025"/>
      <c r="D31" s="1033"/>
      <c r="E31" s="1033"/>
      <c r="F31" s="1027"/>
      <c r="G31" s="1075"/>
      <c r="I31" s="375"/>
    </row>
    <row r="32" spans="2:9" ht="14.25" customHeight="1">
      <c r="B32" s="374"/>
      <c r="C32" s="399"/>
      <c r="D32" s="399"/>
      <c r="E32" s="399"/>
      <c r="F32" s="399"/>
      <c r="G32" s="701"/>
      <c r="I32" s="375"/>
    </row>
    <row r="33" spans="2:20" ht="14.25" customHeight="1" thickBot="1">
      <c r="B33" s="376"/>
      <c r="C33" s="819"/>
      <c r="D33" s="819"/>
      <c r="E33" s="819"/>
      <c r="F33" s="819"/>
      <c r="G33" s="820"/>
      <c r="I33" s="375"/>
    </row>
    <row r="34" spans="2:20" ht="9.9499999999999993" customHeight="1" thickBot="1">
      <c r="B34" s="359"/>
      <c r="C34" s="360"/>
      <c r="D34" s="361"/>
      <c r="E34" s="361"/>
      <c r="F34" s="697"/>
      <c r="G34" s="363"/>
    </row>
    <row r="35" spans="2:20" ht="14.25" customHeight="1">
      <c r="B35" s="704"/>
      <c r="C35" s="705"/>
      <c r="D35" s="706"/>
      <c r="E35" s="706"/>
      <c r="F35" s="707"/>
      <c r="G35" s="708"/>
      <c r="I35" s="375"/>
    </row>
    <row r="36" spans="2:20" ht="14.25" customHeight="1">
      <c r="B36" s="709" t="s">
        <v>2448</v>
      </c>
      <c r="C36" s="370"/>
      <c r="D36" s="371"/>
      <c r="E36" s="371"/>
      <c r="F36" s="710"/>
      <c r="G36" s="711"/>
      <c r="I36" s="375"/>
    </row>
    <row r="37" spans="2:20" ht="14.25" customHeight="1">
      <c r="B37" s="369"/>
      <c r="C37" s="370"/>
      <c r="D37" s="371"/>
      <c r="E37" s="372"/>
      <c r="F37" s="712"/>
      <c r="G37" s="373"/>
      <c r="I37" s="375"/>
    </row>
    <row r="38" spans="2:20" ht="14.25" customHeight="1">
      <c r="B38" s="374"/>
      <c r="C38" s="1069" t="s">
        <v>1959</v>
      </c>
      <c r="D38" s="1068" t="s">
        <v>2395</v>
      </c>
      <c r="E38" s="1068"/>
      <c r="F38" s="1030">
        <v>2554.08</v>
      </c>
      <c r="G38" s="1074">
        <f>F38*(100-$G$5)/100</f>
        <v>2554.08</v>
      </c>
      <c r="I38" s="375"/>
    </row>
    <row r="39" spans="2:20" ht="14.25" customHeight="1">
      <c r="B39" s="374"/>
      <c r="C39" s="1069"/>
      <c r="D39" s="1068"/>
      <c r="E39" s="1068"/>
      <c r="F39" s="1030"/>
      <c r="G39" s="1074"/>
      <c r="I39" s="375"/>
    </row>
    <row r="40" spans="2:20" ht="14.25" customHeight="1">
      <c r="B40" s="374"/>
      <c r="C40" s="1025"/>
      <c r="D40" s="1033"/>
      <c r="E40" s="1033"/>
      <c r="F40" s="1027"/>
      <c r="G40" s="1075"/>
      <c r="I40" s="375"/>
    </row>
    <row r="41" spans="2:20" ht="14.25" customHeight="1">
      <c r="B41" s="406"/>
      <c r="C41" s="399"/>
      <c r="D41" s="815"/>
      <c r="E41" s="815"/>
      <c r="F41" s="399"/>
      <c r="G41" s="701"/>
      <c r="I41" s="375"/>
    </row>
    <row r="42" spans="2:20" ht="14.25" customHeight="1" thickBot="1">
      <c r="B42" s="409"/>
      <c r="C42" s="819"/>
      <c r="D42" s="819"/>
      <c r="E42" s="819"/>
      <c r="F42" s="819"/>
      <c r="G42" s="820"/>
      <c r="I42" s="375"/>
    </row>
    <row r="43" spans="2:20" ht="9.9499999999999993" customHeight="1" thickBot="1">
      <c r="B43" s="359"/>
      <c r="C43" s="360"/>
      <c r="D43" s="361"/>
      <c r="E43" s="361"/>
      <c r="F43" s="697"/>
      <c r="G43" s="363"/>
    </row>
    <row r="44" spans="2:20" ht="14.25" customHeight="1">
      <c r="B44" s="704"/>
      <c r="C44" s="713"/>
      <c r="D44" s="714"/>
      <c r="E44" s="714"/>
      <c r="F44" s="715"/>
      <c r="G44" s="716"/>
    </row>
    <row r="45" spans="2:20" ht="14.25" customHeight="1">
      <c r="B45" s="709" t="s">
        <v>2449</v>
      </c>
      <c r="C45" s="370"/>
      <c r="D45" s="371"/>
      <c r="E45" s="371"/>
      <c r="F45" s="710"/>
      <c r="G45" s="711"/>
    </row>
    <row r="46" spans="2:20" s="685" customFormat="1" ht="14.25" customHeight="1">
      <c r="B46" s="369"/>
      <c r="C46" s="370"/>
      <c r="D46" s="371"/>
      <c r="E46" s="372"/>
      <c r="F46" s="712"/>
      <c r="G46" s="373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</row>
    <row r="47" spans="2:20" ht="14.25" customHeight="1">
      <c r="B47" s="406"/>
      <c r="C47" s="1069" t="s">
        <v>1960</v>
      </c>
      <c r="D47" s="1068" t="s">
        <v>2396</v>
      </c>
      <c r="E47" s="1068"/>
      <c r="F47" s="1030">
        <v>4560.42</v>
      </c>
      <c r="G47" s="1074">
        <f>F47*(100-$G$5)/100</f>
        <v>4560.42</v>
      </c>
      <c r="I47" s="375"/>
    </row>
    <row r="48" spans="2:20" ht="14.25" customHeight="1">
      <c r="B48" s="406"/>
      <c r="C48" s="1069"/>
      <c r="D48" s="1068"/>
      <c r="E48" s="1068"/>
      <c r="F48" s="1030"/>
      <c r="G48" s="1074"/>
      <c r="I48" s="375"/>
    </row>
    <row r="49" spans="2:9" ht="14.25" customHeight="1">
      <c r="B49" s="406"/>
      <c r="C49" s="1025"/>
      <c r="D49" s="1033"/>
      <c r="E49" s="1033"/>
      <c r="F49" s="1027"/>
      <c r="G49" s="1075"/>
      <c r="I49" s="375"/>
    </row>
    <row r="50" spans="2:9" ht="14.25" customHeight="1">
      <c r="B50" s="406"/>
      <c r="C50" s="399"/>
      <c r="D50" s="399"/>
      <c r="E50" s="399"/>
      <c r="F50" s="399"/>
      <c r="G50" s="701"/>
      <c r="I50" s="375"/>
    </row>
    <row r="51" spans="2:9" ht="14.25" customHeight="1" thickBot="1">
      <c r="B51" s="409"/>
      <c r="C51" s="819"/>
      <c r="D51" s="819"/>
      <c r="E51" s="819"/>
      <c r="F51" s="819"/>
      <c r="G51" s="820"/>
      <c r="I51" s="375"/>
    </row>
    <row r="52" spans="2:9" ht="9.9499999999999993" customHeight="1" thickBot="1">
      <c r="B52" s="377"/>
      <c r="C52" s="378"/>
      <c r="D52" s="378"/>
      <c r="E52" s="378"/>
      <c r="F52" s="359"/>
      <c r="G52" s="378"/>
      <c r="I52" s="375"/>
    </row>
    <row r="53" spans="2:9" ht="14.25" customHeight="1">
      <c r="B53" s="385"/>
      <c r="C53" s="717"/>
      <c r="D53" s="717"/>
      <c r="E53" s="717"/>
      <c r="F53" s="396"/>
      <c r="G53" s="718"/>
    </row>
    <row r="54" spans="2:9" ht="14.25" customHeight="1">
      <c r="B54" s="386" t="s">
        <v>2450</v>
      </c>
      <c r="C54" s="719"/>
      <c r="D54" s="407"/>
      <c r="E54" s="407"/>
      <c r="F54" s="400"/>
      <c r="G54" s="408"/>
    </row>
    <row r="55" spans="2:9" ht="14.25" customHeight="1">
      <c r="B55" s="406"/>
      <c r="C55" s="407"/>
      <c r="D55" s="407"/>
      <c r="E55" s="407"/>
      <c r="F55" s="400"/>
      <c r="G55" s="408"/>
    </row>
    <row r="56" spans="2:9" ht="14.25" customHeight="1">
      <c r="B56" s="406"/>
      <c r="C56" s="1069" t="s">
        <v>1961</v>
      </c>
      <c r="D56" s="1068" t="s">
        <v>2328</v>
      </c>
      <c r="E56" s="1068"/>
      <c r="F56" s="1030">
        <v>3544.5</v>
      </c>
      <c r="G56" s="1074">
        <f>F56*(100-$G$5)/100</f>
        <v>3544.5</v>
      </c>
    </row>
    <row r="57" spans="2:9" ht="14.25" customHeight="1">
      <c r="B57" s="406"/>
      <c r="C57" s="1069"/>
      <c r="D57" s="1068"/>
      <c r="E57" s="1068"/>
      <c r="F57" s="1030"/>
      <c r="G57" s="1074"/>
    </row>
    <row r="58" spans="2:9" ht="14.25" customHeight="1">
      <c r="B58" s="406"/>
      <c r="C58" s="1025"/>
      <c r="D58" s="1033"/>
      <c r="E58" s="1033"/>
      <c r="F58" s="1027"/>
      <c r="G58" s="1075"/>
    </row>
    <row r="59" spans="2:9" ht="14.25" customHeight="1">
      <c r="B59" s="406"/>
      <c r="C59" s="387"/>
      <c r="D59" s="387"/>
      <c r="E59" s="387"/>
      <c r="F59" s="702"/>
      <c r="G59" s="388"/>
    </row>
    <row r="60" spans="2:9" ht="14.25" customHeight="1" thickBot="1">
      <c r="B60" s="409"/>
      <c r="C60" s="389"/>
      <c r="D60" s="389"/>
      <c r="E60" s="389"/>
      <c r="F60" s="703"/>
      <c r="G60" s="390"/>
    </row>
    <row r="61" spans="2:9" ht="9.9499999999999993" customHeight="1">
      <c r="B61" s="377"/>
      <c r="C61" s="387"/>
      <c r="D61" s="387"/>
      <c r="E61" s="387"/>
      <c r="F61" s="702"/>
      <c r="G61" s="387"/>
    </row>
    <row r="62" spans="2:9" ht="14.25" customHeight="1" thickBot="1">
      <c r="B62" s="1063" t="s">
        <v>1997</v>
      </c>
      <c r="C62" s="1064"/>
      <c r="D62" s="1064"/>
      <c r="E62" s="1064"/>
      <c r="F62" s="1064"/>
      <c r="G62" s="1065"/>
    </row>
    <row r="63" spans="2:9" ht="14.25" customHeight="1">
      <c r="B63" s="901" t="s">
        <v>1962</v>
      </c>
      <c r="C63" s="395"/>
      <c r="D63" s="396"/>
      <c r="E63" s="397"/>
      <c r="F63" s="720"/>
      <c r="G63" s="398"/>
    </row>
    <row r="64" spans="2:9" ht="14.25" customHeight="1">
      <c r="B64" s="402"/>
      <c r="C64" s="403" t="s">
        <v>1963</v>
      </c>
      <c r="D64" s="1076" t="s">
        <v>1999</v>
      </c>
      <c r="E64" s="1076"/>
      <c r="F64" s="404">
        <v>167.9288</v>
      </c>
      <c r="G64" s="417">
        <f>F64*(100-$G$5)/100</f>
        <v>167.92880000000002</v>
      </c>
    </row>
    <row r="65" spans="2:7" ht="14.25" customHeight="1">
      <c r="B65" s="406"/>
      <c r="C65" s="815"/>
      <c r="D65" s="815"/>
      <c r="E65" s="815"/>
      <c r="F65" s="815"/>
      <c r="G65" s="821"/>
    </row>
    <row r="66" spans="2:7" ht="14.25" customHeight="1">
      <c r="B66" s="406"/>
      <c r="C66" s="403" t="s">
        <v>1964</v>
      </c>
      <c r="D66" s="1076" t="s">
        <v>2000</v>
      </c>
      <c r="E66" s="1076"/>
      <c r="F66" s="404">
        <v>219.77279999999999</v>
      </c>
      <c r="G66" s="417">
        <f>F66*(100-$G$5)/100</f>
        <v>219.77279999999999</v>
      </c>
    </row>
    <row r="67" spans="2:7" ht="14.25" customHeight="1" thickBot="1">
      <c r="B67" s="409"/>
      <c r="C67" s="410"/>
      <c r="D67" s="410"/>
      <c r="E67" s="410"/>
      <c r="F67" s="722"/>
      <c r="G67" s="411"/>
    </row>
    <row r="68" spans="2:7" ht="9.9499999999999993" customHeight="1" thickBot="1">
      <c r="B68" s="412"/>
      <c r="C68" s="407"/>
      <c r="D68" s="407"/>
      <c r="E68" s="407"/>
      <c r="F68" s="400"/>
      <c r="G68" s="407"/>
    </row>
    <row r="69" spans="2:7" ht="14.25" customHeight="1">
      <c r="B69" s="902" t="s">
        <v>1965</v>
      </c>
      <c r="C69" s="903"/>
      <c r="D69" s="717"/>
      <c r="E69" s="717"/>
      <c r="F69" s="396"/>
      <c r="G69" s="718"/>
    </row>
    <row r="70" spans="2:7" ht="14.25" customHeight="1">
      <c r="B70" s="406"/>
      <c r="C70" s="1069" t="s">
        <v>1966</v>
      </c>
      <c r="D70" s="1068" t="s">
        <v>2001</v>
      </c>
      <c r="E70" s="1068"/>
      <c r="F70" s="1030">
        <v>510.43</v>
      </c>
      <c r="G70" s="1074">
        <f>F70*(100-$G$5)/100</f>
        <v>510.43</v>
      </c>
    </row>
    <row r="71" spans="2:7" ht="14.25" customHeight="1">
      <c r="B71" s="406"/>
      <c r="C71" s="1069"/>
      <c r="D71" s="1068"/>
      <c r="E71" s="1068"/>
      <c r="F71" s="1030"/>
      <c r="G71" s="1074"/>
    </row>
    <row r="72" spans="2:7" ht="14.25" customHeight="1">
      <c r="B72" s="406"/>
      <c r="C72" s="1025"/>
      <c r="D72" s="1033"/>
      <c r="E72" s="1033"/>
      <c r="F72" s="1027"/>
      <c r="G72" s="1075"/>
    </row>
    <row r="73" spans="2:7" ht="14.25" customHeight="1" thickBot="1">
      <c r="B73" s="409"/>
      <c r="C73" s="389"/>
      <c r="D73" s="389"/>
      <c r="E73" s="389"/>
      <c r="F73" s="703"/>
      <c r="G73" s="390"/>
    </row>
    <row r="74" spans="2:7" ht="9.9499999999999993" customHeight="1" thickBot="1">
      <c r="B74" s="412"/>
      <c r="C74" s="407"/>
      <c r="D74" s="407"/>
      <c r="E74" s="407"/>
      <c r="F74" s="400"/>
      <c r="G74" s="407"/>
    </row>
    <row r="75" spans="2:7" ht="14.25" customHeight="1">
      <c r="B75" s="902" t="s">
        <v>2451</v>
      </c>
      <c r="C75" s="903"/>
      <c r="D75" s="717"/>
      <c r="E75" s="717"/>
      <c r="F75" s="396"/>
      <c r="G75" s="718"/>
    </row>
    <row r="76" spans="2:7" ht="14.25" customHeight="1">
      <c r="B76" s="406"/>
      <c r="C76" s="1069" t="s">
        <v>2418</v>
      </c>
      <c r="D76" s="1068" t="s">
        <v>2430</v>
      </c>
      <c r="E76" s="1068"/>
      <c r="F76" s="1030">
        <v>935.9</v>
      </c>
      <c r="G76" s="1074">
        <f>F76*(100-$G$5)/100</f>
        <v>935.9</v>
      </c>
    </row>
    <row r="77" spans="2:7" ht="14.25" customHeight="1">
      <c r="B77" s="406"/>
      <c r="C77" s="1069"/>
      <c r="D77" s="1068"/>
      <c r="E77" s="1068"/>
      <c r="F77" s="1030"/>
      <c r="G77" s="1074"/>
    </row>
    <row r="78" spans="2:7" ht="14.25" customHeight="1">
      <c r="B78" s="406"/>
      <c r="C78" s="1025"/>
      <c r="D78" s="1033"/>
      <c r="E78" s="1033"/>
      <c r="F78" s="1027"/>
      <c r="G78" s="1075"/>
    </row>
    <row r="79" spans="2:7" ht="14.25" customHeight="1" thickBot="1">
      <c r="B79" s="409"/>
      <c r="C79" s="389"/>
      <c r="D79" s="389"/>
      <c r="E79" s="389"/>
      <c r="F79" s="703"/>
      <c r="G79" s="390"/>
    </row>
    <row r="80" spans="2:7" ht="9.9499999999999993" customHeight="1" thickBot="1">
      <c r="B80" s="412"/>
      <c r="C80" s="407"/>
      <c r="D80" s="407"/>
      <c r="E80" s="407"/>
      <c r="F80" s="400"/>
      <c r="G80" s="407"/>
    </row>
    <row r="81" spans="2:7" ht="14.25" customHeight="1">
      <c r="B81" s="902" t="s">
        <v>1967</v>
      </c>
      <c r="C81" s="903"/>
      <c r="D81" s="717"/>
      <c r="E81" s="717"/>
      <c r="F81" s="396"/>
      <c r="G81" s="718"/>
    </row>
    <row r="82" spans="2:7" ht="14.25" customHeight="1">
      <c r="B82" s="406"/>
      <c r="C82" s="1069" t="s">
        <v>1968</v>
      </c>
      <c r="D82" s="1068" t="s">
        <v>2002</v>
      </c>
      <c r="E82" s="1068"/>
      <c r="F82" s="1030">
        <v>1345.76</v>
      </c>
      <c r="G82" s="1074">
        <f>F82*(100-$G$5)/100</f>
        <v>1345.76</v>
      </c>
    </row>
    <row r="83" spans="2:7" ht="14.25" customHeight="1">
      <c r="B83" s="406"/>
      <c r="C83" s="1069"/>
      <c r="D83" s="1068"/>
      <c r="E83" s="1068"/>
      <c r="F83" s="1030"/>
      <c r="G83" s="1074"/>
    </row>
    <row r="84" spans="2:7" ht="14.25" customHeight="1">
      <c r="B84" s="406"/>
      <c r="C84" s="1025"/>
      <c r="D84" s="1033"/>
      <c r="E84" s="1033"/>
      <c r="F84" s="1027"/>
      <c r="G84" s="1075"/>
    </row>
    <row r="85" spans="2:7" ht="14.25" customHeight="1" thickBot="1">
      <c r="B85" s="409"/>
      <c r="C85" s="389"/>
      <c r="D85" s="389"/>
      <c r="E85" s="389"/>
      <c r="F85" s="703"/>
      <c r="G85" s="390"/>
    </row>
    <row r="86" spans="2:7" ht="9.9499999999999993" customHeight="1" thickBot="1">
      <c r="B86" s="412"/>
      <c r="C86" s="407"/>
      <c r="D86" s="407"/>
      <c r="E86" s="407"/>
      <c r="F86" s="400"/>
      <c r="G86" s="407"/>
    </row>
    <row r="87" spans="2:7" ht="14.25" customHeight="1">
      <c r="B87" s="902" t="s">
        <v>2452</v>
      </c>
      <c r="C87" s="903"/>
      <c r="D87" s="717"/>
      <c r="E87" s="717"/>
      <c r="F87" s="396"/>
      <c r="G87" s="718"/>
    </row>
    <row r="88" spans="2:7" ht="14.25" customHeight="1">
      <c r="B88" s="406"/>
      <c r="C88" s="1069" t="s">
        <v>2419</v>
      </c>
      <c r="D88" s="1068" t="s">
        <v>2431</v>
      </c>
      <c r="E88" s="1068"/>
      <c r="F88" s="1030">
        <v>1354.7</v>
      </c>
      <c r="G88" s="1074">
        <f>F88*(100-$G$5)/100</f>
        <v>1354.7</v>
      </c>
    </row>
    <row r="89" spans="2:7" ht="14.25" customHeight="1">
      <c r="B89" s="406"/>
      <c r="C89" s="1069"/>
      <c r="D89" s="1068"/>
      <c r="E89" s="1068"/>
      <c r="F89" s="1030"/>
      <c r="G89" s="1074"/>
    </row>
    <row r="90" spans="2:7" ht="14.25" customHeight="1">
      <c r="B90" s="406"/>
      <c r="C90" s="1025"/>
      <c r="D90" s="1033"/>
      <c r="E90" s="1033"/>
      <c r="F90" s="1027"/>
      <c r="G90" s="1075"/>
    </row>
    <row r="91" spans="2:7" ht="14.25" customHeight="1" thickBot="1">
      <c r="B91" s="409"/>
      <c r="C91" s="389"/>
      <c r="D91" s="389"/>
      <c r="E91" s="389"/>
      <c r="F91" s="703"/>
      <c r="G91" s="390"/>
    </row>
    <row r="92" spans="2:7" ht="9.9499999999999993" customHeight="1" thickBot="1">
      <c r="B92" s="412"/>
      <c r="C92" s="407"/>
      <c r="D92" s="407"/>
      <c r="E92" s="407"/>
      <c r="F92" s="400"/>
      <c r="G92" s="407"/>
    </row>
    <row r="93" spans="2:7" ht="14.25" customHeight="1">
      <c r="B93" s="902" t="s">
        <v>2420</v>
      </c>
      <c r="C93" s="213"/>
      <c r="D93" s="213"/>
      <c r="E93" s="213"/>
      <c r="F93" s="904"/>
      <c r="G93" s="905"/>
    </row>
    <row r="94" spans="2:7" ht="14.25" customHeight="1">
      <c r="B94" s="197"/>
      <c r="C94" s="462">
        <v>1547000000</v>
      </c>
      <c r="D94" s="1072" t="s">
        <v>1998</v>
      </c>
      <c r="E94" s="1072"/>
      <c r="F94" s="439">
        <v>1035.8800000000001</v>
      </c>
      <c r="G94" s="417">
        <f>F94*(100-$G$5)/100</f>
        <v>1035.8800000000001</v>
      </c>
    </row>
    <row r="95" spans="2:7" ht="14.25" customHeight="1">
      <c r="B95" s="197"/>
      <c r="C95" s="906"/>
      <c r="D95" s="1073"/>
      <c r="E95" s="1073"/>
      <c r="F95" s="425"/>
      <c r="G95" s="907"/>
    </row>
    <row r="96" spans="2:7" ht="14.25" customHeight="1">
      <c r="B96" s="197"/>
      <c r="C96" s="462">
        <v>1548000000</v>
      </c>
      <c r="D96" s="1072" t="s">
        <v>2329</v>
      </c>
      <c r="E96" s="1072"/>
      <c r="F96" s="439">
        <v>1773.5</v>
      </c>
      <c r="G96" s="417">
        <f>F96*(100-$G$5)/100</f>
        <v>1773.5</v>
      </c>
    </row>
    <row r="97" spans="2:7" ht="14.25" customHeight="1" thickBot="1">
      <c r="B97" s="223"/>
      <c r="C97" s="430"/>
      <c r="D97" s="908"/>
      <c r="E97" s="908"/>
      <c r="F97" s="431"/>
      <c r="G97" s="432"/>
    </row>
    <row r="98" spans="2:7" ht="9.9499999999999993" customHeight="1" thickBot="1">
      <c r="B98" s="228"/>
      <c r="C98" s="433"/>
      <c r="D98" s="909"/>
      <c r="E98" s="909"/>
      <c r="F98" s="434"/>
      <c r="G98" s="435"/>
    </row>
    <row r="99" spans="2:7" ht="14.25" customHeight="1">
      <c r="B99" s="902" t="s">
        <v>2421</v>
      </c>
      <c r="C99" s="213"/>
      <c r="D99" s="213"/>
      <c r="E99" s="213"/>
      <c r="F99" s="437"/>
      <c r="G99" s="438"/>
    </row>
    <row r="100" spans="2:7" ht="14.25" customHeight="1">
      <c r="B100" s="197"/>
      <c r="C100" s="462">
        <v>1544000000</v>
      </c>
      <c r="D100" s="1072" t="s">
        <v>2432</v>
      </c>
      <c r="E100" s="1072"/>
      <c r="F100" s="258">
        <v>1782.97</v>
      </c>
      <c r="G100" s="417">
        <f>F100*(100-$G$5)/100</f>
        <v>1782.97</v>
      </c>
    </row>
    <row r="101" spans="2:7" ht="14.25" customHeight="1">
      <c r="B101" s="197"/>
      <c r="C101" s="906"/>
      <c r="D101" s="1073"/>
      <c r="E101" s="1073"/>
      <c r="F101" s="910"/>
      <c r="G101" s="911"/>
    </row>
    <row r="102" spans="2:7" ht="14.25" customHeight="1">
      <c r="B102" s="197"/>
      <c r="C102" s="462">
        <v>1556000000</v>
      </c>
      <c r="D102" s="1072" t="s">
        <v>2433</v>
      </c>
      <c r="E102" s="1072"/>
      <c r="F102" s="439">
        <v>3384.62</v>
      </c>
      <c r="G102" s="417">
        <f>F102*(100-$G$5)/100</f>
        <v>3384.62</v>
      </c>
    </row>
    <row r="103" spans="2:7" ht="14.25" customHeight="1" thickBot="1">
      <c r="B103" s="223"/>
      <c r="C103" s="430"/>
      <c r="D103" s="430"/>
      <c r="E103" s="430"/>
      <c r="F103" s="225"/>
      <c r="G103" s="893"/>
    </row>
    <row r="104" spans="2:7" ht="9.9499999999999993" customHeight="1" thickBot="1">
      <c r="B104" s="228"/>
      <c r="C104" s="230"/>
      <c r="D104" s="230"/>
      <c r="E104" s="230"/>
      <c r="F104" s="230"/>
      <c r="G104" s="230"/>
    </row>
    <row r="105" spans="2:7" ht="14.25" customHeight="1">
      <c r="B105" s="186"/>
      <c r="C105" s="213"/>
      <c r="D105" s="213"/>
      <c r="E105" s="213"/>
      <c r="F105" s="213"/>
      <c r="G105" s="912"/>
    </row>
    <row r="106" spans="2:7" ht="14.25" customHeight="1">
      <c r="B106" s="197"/>
      <c r="C106" s="218"/>
      <c r="D106" s="1059" t="s">
        <v>2422</v>
      </c>
      <c r="E106" s="1059"/>
      <c r="F106" s="218"/>
      <c r="G106" s="828"/>
    </row>
    <row r="107" spans="2:7" ht="14.25" customHeight="1">
      <c r="B107" s="913" t="s">
        <v>1969</v>
      </c>
      <c r="C107" s="217">
        <v>1545000000</v>
      </c>
      <c r="D107" s="1059"/>
      <c r="E107" s="1059"/>
      <c r="F107" s="1051">
        <v>5930.1</v>
      </c>
      <c r="G107" s="1031">
        <f>F107*(100-$G$5)/100</f>
        <v>5930.1</v>
      </c>
    </row>
    <row r="108" spans="2:7" ht="14.25" customHeight="1">
      <c r="B108" s="197"/>
      <c r="C108" s="914"/>
      <c r="D108" s="1053"/>
      <c r="E108" s="1053"/>
      <c r="F108" s="1052"/>
      <c r="G108" s="1029"/>
    </row>
    <row r="109" spans="2:7" ht="14.25" customHeight="1" thickBot="1">
      <c r="B109" s="223"/>
      <c r="C109" s="430"/>
      <c r="D109" s="430"/>
      <c r="E109" s="430"/>
      <c r="F109" s="502"/>
      <c r="G109" s="915"/>
    </row>
    <row r="110" spans="2:7" ht="8.25" customHeight="1" thickBot="1">
      <c r="B110" s="607"/>
      <c r="C110" s="424"/>
      <c r="D110" s="424"/>
      <c r="E110" s="424"/>
      <c r="F110" s="501"/>
      <c r="G110" s="424"/>
    </row>
    <row r="111" spans="2:7" ht="14.25" customHeight="1">
      <c r="B111" s="916"/>
      <c r="C111" s="212"/>
      <c r="D111" s="212"/>
      <c r="E111" s="212"/>
      <c r="F111" s="213"/>
      <c r="G111" s="246"/>
    </row>
    <row r="112" spans="2:7" ht="14.25" customHeight="1">
      <c r="B112" s="648" t="s">
        <v>2453</v>
      </c>
      <c r="C112" s="217"/>
      <c r="D112" s="217"/>
      <c r="E112" s="217"/>
      <c r="F112" s="218"/>
      <c r="G112" s="249"/>
    </row>
    <row r="113" spans="2:7" ht="14.25" customHeight="1">
      <c r="B113" s="442"/>
      <c r="C113" s="462">
        <v>1549000020</v>
      </c>
      <c r="D113" s="1048" t="s">
        <v>2320</v>
      </c>
      <c r="E113" s="1048"/>
      <c r="F113" s="439">
        <v>260.31200000000001</v>
      </c>
      <c r="G113" s="417">
        <f t="shared" ref="G113:G118" si="0">F113*(100-$G$5)/100</f>
        <v>260.31200000000001</v>
      </c>
    </row>
    <row r="114" spans="2:7" ht="14.25" customHeight="1">
      <c r="B114" s="415"/>
      <c r="C114" s="462">
        <v>1549000025</v>
      </c>
      <c r="D114" s="1070" t="s">
        <v>2321</v>
      </c>
      <c r="E114" s="1070"/>
      <c r="F114" s="439">
        <v>260.31200000000001</v>
      </c>
      <c r="G114" s="416">
        <f t="shared" si="0"/>
        <v>260.31200000000001</v>
      </c>
    </row>
    <row r="115" spans="2:7" ht="14.25" customHeight="1">
      <c r="B115" s="415"/>
      <c r="C115" s="462">
        <v>1549000032</v>
      </c>
      <c r="D115" s="1070" t="s">
        <v>2322</v>
      </c>
      <c r="E115" s="1070"/>
      <c r="F115" s="439">
        <v>260.31200000000001</v>
      </c>
      <c r="G115" s="416">
        <f t="shared" si="0"/>
        <v>260.31200000000001</v>
      </c>
    </row>
    <row r="116" spans="2:7" ht="14.25" customHeight="1">
      <c r="B116" s="415"/>
      <c r="C116" s="462">
        <v>1549000040</v>
      </c>
      <c r="D116" s="1070" t="s">
        <v>2323</v>
      </c>
      <c r="E116" s="1070"/>
      <c r="F116" s="510">
        <v>289.01599999999996</v>
      </c>
      <c r="G116" s="416">
        <f t="shared" si="0"/>
        <v>289.01599999999996</v>
      </c>
    </row>
    <row r="117" spans="2:7" ht="14.25" customHeight="1">
      <c r="B117" s="415"/>
      <c r="C117" s="462">
        <v>1549000050</v>
      </c>
      <c r="D117" s="1070" t="s">
        <v>2324</v>
      </c>
      <c r="E117" s="1070"/>
      <c r="F117" s="510">
        <v>320.42400000000004</v>
      </c>
      <c r="G117" s="416">
        <f t="shared" si="0"/>
        <v>320.42400000000004</v>
      </c>
    </row>
    <row r="118" spans="2:7" ht="14.25" customHeight="1">
      <c r="B118" s="197"/>
      <c r="C118" s="462">
        <v>1549000063</v>
      </c>
      <c r="D118" s="1070" t="s">
        <v>2325</v>
      </c>
      <c r="E118" s="1070"/>
      <c r="F118" s="510">
        <v>343.512</v>
      </c>
      <c r="G118" s="416">
        <f t="shared" si="0"/>
        <v>343.51199999999994</v>
      </c>
    </row>
    <row r="119" spans="2:7" ht="14.25" customHeight="1">
      <c r="B119" s="197"/>
      <c r="C119" s="906"/>
      <c r="D119" s="917"/>
      <c r="E119" s="917"/>
      <c r="F119" s="910"/>
      <c r="G119" s="918"/>
    </row>
    <row r="120" spans="2:7" ht="14.25" customHeight="1" thickBot="1">
      <c r="B120" s="223"/>
      <c r="C120" s="224"/>
      <c r="D120" s="224"/>
      <c r="E120" s="224"/>
      <c r="F120" s="225"/>
      <c r="G120" s="255"/>
    </row>
    <row r="121" spans="2:7" ht="14.25" customHeight="1">
      <c r="B121" s="607"/>
      <c r="C121" s="217"/>
      <c r="D121" s="217"/>
      <c r="E121" s="217"/>
      <c r="F121" s="218"/>
      <c r="G121" s="217"/>
    </row>
    <row r="122" spans="2:7" ht="14.25" customHeight="1">
      <c r="B122" s="1071" t="s">
        <v>2208</v>
      </c>
      <c r="C122" s="1071"/>
      <c r="D122" s="1071"/>
      <c r="E122" s="1071"/>
      <c r="F122" s="1071"/>
      <c r="G122" s="1071"/>
    </row>
    <row r="123" spans="2:7" ht="9.9499999999999993" customHeight="1" thickBot="1">
      <c r="B123" s="412"/>
      <c r="C123" s="407"/>
      <c r="D123" s="407"/>
      <c r="E123" s="407"/>
      <c r="F123" s="400"/>
      <c r="G123" s="407"/>
    </row>
    <row r="124" spans="2:7" ht="14.25" customHeight="1">
      <c r="B124" s="186"/>
      <c r="C124" s="213"/>
      <c r="D124" s="213"/>
      <c r="E124" s="213"/>
      <c r="F124" s="213"/>
      <c r="G124" s="912"/>
    </row>
    <row r="125" spans="2:7" ht="14.25" customHeight="1">
      <c r="B125" s="913" t="s">
        <v>1970</v>
      </c>
      <c r="C125" s="218"/>
      <c r="D125" s="218"/>
      <c r="E125" s="218"/>
      <c r="F125" s="218"/>
      <c r="G125" s="828"/>
    </row>
    <row r="126" spans="2:7" ht="14.25" customHeight="1">
      <c r="B126" s="197"/>
      <c r="C126" s="218"/>
      <c r="D126" s="1050" t="s">
        <v>2210</v>
      </c>
      <c r="E126" s="1050"/>
      <c r="F126" s="218"/>
      <c r="G126" s="828"/>
    </row>
    <row r="127" spans="2:7" ht="14.25" customHeight="1">
      <c r="B127" s="197"/>
      <c r="C127" s="217" t="s">
        <v>2211</v>
      </c>
      <c r="D127" s="1050"/>
      <c r="E127" s="1050"/>
      <c r="F127" s="1051">
        <v>284.18</v>
      </c>
      <c r="G127" s="1031">
        <f>F127*(100-$G$5)/100</f>
        <v>284.18</v>
      </c>
    </row>
    <row r="128" spans="2:7" ht="14.25" customHeight="1">
      <c r="B128" s="197"/>
      <c r="C128" s="914"/>
      <c r="D128" s="1048"/>
      <c r="E128" s="1048"/>
      <c r="F128" s="1052"/>
      <c r="G128" s="1029"/>
    </row>
    <row r="129" spans="2:7" ht="14.25" customHeight="1">
      <c r="B129" s="197"/>
      <c r="C129" s="429"/>
      <c r="D129" s="894"/>
      <c r="E129" s="894"/>
      <c r="F129" s="425"/>
      <c r="G129" s="907"/>
    </row>
    <row r="130" spans="2:7" ht="14.25" customHeight="1" thickBot="1">
      <c r="B130" s="223"/>
      <c r="C130" s="430"/>
      <c r="D130" s="430"/>
      <c r="E130" s="430"/>
      <c r="F130" s="502"/>
      <c r="G130" s="915"/>
    </row>
    <row r="131" spans="2:7" ht="9.9499999999999993" customHeight="1" thickBot="1">
      <c r="B131" s="412"/>
      <c r="C131" s="407"/>
      <c r="D131" s="407"/>
      <c r="E131" s="407"/>
      <c r="F131" s="400"/>
      <c r="G131" s="407"/>
    </row>
    <row r="132" spans="2:7" ht="14.25" customHeight="1">
      <c r="B132" s="186"/>
      <c r="C132" s="213"/>
      <c r="D132" s="213"/>
      <c r="E132" s="213"/>
      <c r="F132" s="213"/>
      <c r="G132" s="912"/>
    </row>
    <row r="133" spans="2:7" ht="14.25" customHeight="1">
      <c r="B133" s="913" t="s">
        <v>1971</v>
      </c>
      <c r="C133" s="218"/>
      <c r="D133" s="218"/>
      <c r="E133" s="218"/>
      <c r="F133" s="218"/>
      <c r="G133" s="828"/>
    </row>
    <row r="134" spans="2:7" ht="14.25" customHeight="1">
      <c r="B134" s="197"/>
      <c r="C134" s="218"/>
      <c r="D134" s="1050" t="s">
        <v>2213</v>
      </c>
      <c r="E134" s="1050"/>
      <c r="F134" s="218"/>
      <c r="G134" s="828"/>
    </row>
    <row r="135" spans="2:7" ht="14.25" customHeight="1">
      <c r="B135" s="197"/>
      <c r="C135" s="217" t="s">
        <v>2212</v>
      </c>
      <c r="D135" s="1050"/>
      <c r="E135" s="1050"/>
      <c r="F135" s="1051">
        <v>378.04</v>
      </c>
      <c r="G135" s="1031">
        <f>F135*(100-$G$5)/100</f>
        <v>378.04</v>
      </c>
    </row>
    <row r="136" spans="2:7" ht="14.25" customHeight="1">
      <c r="B136" s="197"/>
      <c r="C136" s="914"/>
      <c r="D136" s="1048"/>
      <c r="E136" s="1048"/>
      <c r="F136" s="1052"/>
      <c r="G136" s="1029"/>
    </row>
    <row r="137" spans="2:7" ht="14.25" customHeight="1">
      <c r="B137" s="197"/>
      <c r="C137" s="429"/>
      <c r="D137" s="894"/>
      <c r="E137" s="894"/>
      <c r="F137" s="425"/>
      <c r="G137" s="907"/>
    </row>
    <row r="138" spans="2:7" ht="14.25" customHeight="1" thickBot="1">
      <c r="B138" s="223"/>
      <c r="C138" s="430"/>
      <c r="D138" s="430"/>
      <c r="E138" s="430"/>
      <c r="F138" s="502"/>
      <c r="G138" s="915"/>
    </row>
    <row r="139" spans="2:7" ht="9.9499999999999993" customHeight="1" thickBot="1">
      <c r="B139" s="412"/>
      <c r="C139" s="407"/>
      <c r="D139" s="407"/>
      <c r="E139" s="407"/>
      <c r="F139" s="400"/>
      <c r="G139" s="407"/>
    </row>
    <row r="140" spans="2:7" ht="14.25" customHeight="1">
      <c r="B140" s="186"/>
      <c r="C140" s="213"/>
      <c r="D140" s="213"/>
      <c r="E140" s="213"/>
      <c r="F140" s="213"/>
      <c r="G140" s="912"/>
    </row>
    <row r="141" spans="2:7" ht="14.25" customHeight="1">
      <c r="B141" s="913"/>
      <c r="C141" s="218"/>
      <c r="D141" s="218"/>
      <c r="E141" s="218"/>
      <c r="F141" s="218"/>
      <c r="G141" s="828"/>
    </row>
    <row r="142" spans="2:7" ht="14.25" customHeight="1">
      <c r="B142" s="197"/>
      <c r="C142" s="218"/>
      <c r="D142" s="1050" t="s">
        <v>2214</v>
      </c>
      <c r="E142" s="1050"/>
      <c r="F142" s="218"/>
      <c r="G142" s="828"/>
    </row>
    <row r="143" spans="2:7" ht="14.25" customHeight="1">
      <c r="B143" s="197"/>
      <c r="C143" s="217" t="s">
        <v>1972</v>
      </c>
      <c r="D143" s="1050"/>
      <c r="E143" s="1050"/>
      <c r="F143" s="1051">
        <v>284.7</v>
      </c>
      <c r="G143" s="1031">
        <f>F143*(100-$G$5)/100</f>
        <v>284.7</v>
      </c>
    </row>
    <row r="144" spans="2:7" ht="14.25" customHeight="1">
      <c r="B144" s="197"/>
      <c r="C144" s="914"/>
      <c r="D144" s="1048"/>
      <c r="E144" s="1048"/>
      <c r="F144" s="1052"/>
      <c r="G144" s="1029"/>
    </row>
    <row r="145" spans="2:7" ht="14.25" customHeight="1">
      <c r="B145" s="197"/>
      <c r="C145" s="429"/>
      <c r="D145" s="894"/>
      <c r="E145" s="894"/>
      <c r="F145" s="425"/>
      <c r="G145" s="907"/>
    </row>
    <row r="146" spans="2:7" ht="14.25" customHeight="1" thickBot="1">
      <c r="B146" s="223"/>
      <c r="C146" s="430"/>
      <c r="D146" s="430"/>
      <c r="E146" s="430"/>
      <c r="F146" s="502"/>
      <c r="G146" s="915"/>
    </row>
    <row r="147" spans="2:7" ht="9.9499999999999993" customHeight="1" thickBot="1">
      <c r="B147" s="412"/>
      <c r="C147" s="407"/>
      <c r="D147" s="407"/>
      <c r="E147" s="407"/>
      <c r="F147" s="400"/>
      <c r="G147" s="407"/>
    </row>
    <row r="148" spans="2:7" ht="14.25" customHeight="1">
      <c r="B148" s="394"/>
      <c r="C148" s="395"/>
      <c r="D148" s="396"/>
      <c r="E148" s="397"/>
      <c r="F148" s="720"/>
      <c r="G148" s="398"/>
    </row>
    <row r="149" spans="2:7" ht="14.25" customHeight="1">
      <c r="B149" s="700"/>
      <c r="C149" s="1069" t="s">
        <v>1973</v>
      </c>
      <c r="D149" s="1068" t="s">
        <v>2216</v>
      </c>
      <c r="E149" s="1068"/>
      <c r="F149" s="1030">
        <v>96.72</v>
      </c>
      <c r="G149" s="1031">
        <f>F149*(100-$G$5)/100</f>
        <v>96.72</v>
      </c>
    </row>
    <row r="150" spans="2:7" ht="14.25" customHeight="1">
      <c r="B150" s="402"/>
      <c r="C150" s="1025"/>
      <c r="D150" s="1033"/>
      <c r="E150" s="1033"/>
      <c r="F150" s="1027"/>
      <c r="G150" s="1029"/>
    </row>
    <row r="151" spans="2:7" ht="14.25" customHeight="1">
      <c r="B151" s="406"/>
      <c r="C151" s="1024" t="s">
        <v>1974</v>
      </c>
      <c r="D151" s="1032" t="s">
        <v>2215</v>
      </c>
      <c r="E151" s="1032"/>
      <c r="F151" s="1026">
        <v>205.6704</v>
      </c>
      <c r="G151" s="1028">
        <f>F151*(100-$G$5)/100</f>
        <v>205.6704</v>
      </c>
    </row>
    <row r="152" spans="2:7" ht="14.25" customHeight="1">
      <c r="B152" s="406"/>
      <c r="C152" s="1025"/>
      <c r="D152" s="1033"/>
      <c r="E152" s="1033"/>
      <c r="F152" s="1027"/>
      <c r="G152" s="1029"/>
    </row>
    <row r="153" spans="2:7" ht="14.25" customHeight="1">
      <c r="B153" s="406"/>
      <c r="C153" s="1024"/>
      <c r="D153" s="1024"/>
      <c r="E153" s="1024"/>
      <c r="F153" s="1024"/>
      <c r="G153" s="1062"/>
    </row>
    <row r="154" spans="2:7" ht="14.25" customHeight="1" thickBot="1">
      <c r="B154" s="409"/>
      <c r="C154" s="410"/>
      <c r="D154" s="410"/>
      <c r="E154" s="410"/>
      <c r="F154" s="722"/>
      <c r="G154" s="411"/>
    </row>
    <row r="155" spans="2:7" ht="9.9499999999999993" customHeight="1">
      <c r="B155" s="412"/>
      <c r="C155" s="407"/>
      <c r="D155" s="407"/>
      <c r="E155" s="407"/>
      <c r="F155" s="400"/>
      <c r="G155" s="407"/>
    </row>
    <row r="156" spans="2:7" ht="14.25" customHeight="1">
      <c r="B156" s="1063" t="s">
        <v>2217</v>
      </c>
      <c r="C156" s="1064"/>
      <c r="D156" s="1064"/>
      <c r="E156" s="1064"/>
      <c r="F156" s="1064"/>
      <c r="G156" s="1065"/>
    </row>
    <row r="157" spans="2:7" ht="9.9499999999999993" customHeight="1" thickBot="1">
      <c r="B157" s="412"/>
      <c r="C157" s="407"/>
      <c r="D157" s="407"/>
      <c r="E157" s="407"/>
      <c r="F157" s="400"/>
      <c r="G157" s="407"/>
    </row>
    <row r="158" spans="2:7" ht="14.25" customHeight="1">
      <c r="B158" s="916"/>
      <c r="C158" s="212"/>
      <c r="D158" s="212"/>
      <c r="E158" s="212"/>
      <c r="F158" s="213"/>
      <c r="G158" s="246"/>
    </row>
    <row r="159" spans="2:7" ht="14.25" customHeight="1">
      <c r="B159" s="415"/>
      <c r="C159" s="1040" t="s">
        <v>1975</v>
      </c>
      <c r="D159" s="1066" t="s">
        <v>2003</v>
      </c>
      <c r="E159" s="1066"/>
      <c r="F159" s="1038">
        <v>695.56</v>
      </c>
      <c r="G159" s="1031">
        <f>F159*(100-$G$5)/100</f>
        <v>695.56</v>
      </c>
    </row>
    <row r="160" spans="2:7" ht="14.25" customHeight="1">
      <c r="B160" s="415"/>
      <c r="C160" s="1041"/>
      <c r="D160" s="1067"/>
      <c r="E160" s="1067"/>
      <c r="F160" s="1039"/>
      <c r="G160" s="1029"/>
    </row>
    <row r="161" spans="2:7" ht="14.25" customHeight="1">
      <c r="B161" s="415"/>
      <c r="C161" s="193" t="s">
        <v>1976</v>
      </c>
      <c r="D161" s="1060" t="s">
        <v>2004</v>
      </c>
      <c r="E161" s="1060"/>
      <c r="F161" s="260">
        <v>117.20800000000001</v>
      </c>
      <c r="G161" s="416">
        <f>F161*(100-$G$5)/100</f>
        <v>117.20800000000001</v>
      </c>
    </row>
    <row r="162" spans="2:7" ht="14.25" customHeight="1">
      <c r="B162" s="415"/>
      <c r="C162" s="193" t="s">
        <v>1977</v>
      </c>
      <c r="D162" s="1060" t="s">
        <v>2005</v>
      </c>
      <c r="E162" s="1060"/>
      <c r="F162" s="260">
        <v>117.20800000000001</v>
      </c>
      <c r="G162" s="416">
        <f t="shared" ref="G162:G163" si="1">F162*(100-$G$5)/100</f>
        <v>117.20800000000001</v>
      </c>
    </row>
    <row r="163" spans="2:7" ht="14.25" customHeight="1">
      <c r="B163" s="415"/>
      <c r="C163" s="193" t="s">
        <v>1978</v>
      </c>
      <c r="D163" s="1060" t="s">
        <v>2006</v>
      </c>
      <c r="E163" s="1060"/>
      <c r="F163" s="260">
        <v>124.5712</v>
      </c>
      <c r="G163" s="416">
        <f t="shared" si="1"/>
        <v>124.5712</v>
      </c>
    </row>
    <row r="164" spans="2:7" ht="14.25" customHeight="1">
      <c r="B164" s="415"/>
      <c r="C164" s="193" t="s">
        <v>1979</v>
      </c>
      <c r="D164" s="1060" t="s">
        <v>2007</v>
      </c>
      <c r="E164" s="1060"/>
      <c r="F164" s="260">
        <v>124.5712</v>
      </c>
      <c r="G164" s="416">
        <f>F164*(100-$G$5)/100</f>
        <v>124.5712</v>
      </c>
    </row>
    <row r="165" spans="2:7" ht="14.25" customHeight="1">
      <c r="B165" s="415"/>
      <c r="C165" s="193" t="s">
        <v>1980</v>
      </c>
      <c r="D165" s="1060" t="s">
        <v>2008</v>
      </c>
      <c r="E165" s="1060"/>
      <c r="F165" s="260">
        <v>124.5712</v>
      </c>
      <c r="G165" s="416">
        <f>F165*(100-$G$5)/100</f>
        <v>124.5712</v>
      </c>
    </row>
    <row r="166" spans="2:7" ht="14.25" customHeight="1">
      <c r="B166" s="415"/>
      <c r="C166" s="193" t="s">
        <v>1981</v>
      </c>
      <c r="D166" s="1061" t="s">
        <v>2434</v>
      </c>
      <c r="E166" s="1060"/>
      <c r="F166" s="260">
        <v>124.5712</v>
      </c>
      <c r="G166" s="416">
        <f>F166*(100-$G$5)/100</f>
        <v>124.5712</v>
      </c>
    </row>
    <row r="167" spans="2:7" ht="14.25" customHeight="1">
      <c r="B167" s="415"/>
      <c r="C167" s="188" t="s">
        <v>1982</v>
      </c>
      <c r="D167" s="1060" t="s">
        <v>2009</v>
      </c>
      <c r="E167" s="1060"/>
      <c r="F167" s="260">
        <v>124.5712</v>
      </c>
      <c r="G167" s="417">
        <f>F167*(100-$G$5)/100</f>
        <v>124.5712</v>
      </c>
    </row>
    <row r="168" spans="2:7" ht="14.25" customHeight="1" thickBot="1">
      <c r="B168" s="223"/>
      <c r="C168" s="224"/>
      <c r="D168" s="224"/>
      <c r="E168" s="224"/>
      <c r="F168" s="225"/>
      <c r="G168" s="255"/>
    </row>
    <row r="169" spans="2:7" ht="9.9499999999999993" customHeight="1" thickBot="1">
      <c r="B169" s="228"/>
      <c r="C169" s="413"/>
      <c r="D169" s="230"/>
      <c r="E169" s="252"/>
      <c r="F169" s="347"/>
      <c r="G169" s="347"/>
    </row>
    <row r="170" spans="2:7" ht="14.25" customHeight="1">
      <c r="B170" s="916"/>
      <c r="C170" s="212"/>
      <c r="D170" s="212"/>
      <c r="E170" s="212"/>
      <c r="F170" s="213"/>
      <c r="G170" s="246"/>
    </row>
    <row r="171" spans="2:7" ht="14.25" customHeight="1">
      <c r="B171" s="415"/>
      <c r="C171" s="1040">
        <v>1232000000</v>
      </c>
      <c r="D171" s="1050" t="s">
        <v>2205</v>
      </c>
      <c r="E171" s="1050"/>
      <c r="F171" s="1038">
        <v>863.6</v>
      </c>
      <c r="G171" s="1031">
        <f>F171*(100-$G$5)/100</f>
        <v>863.6</v>
      </c>
    </row>
    <row r="172" spans="2:7" ht="14.25" customHeight="1">
      <c r="B172" s="415"/>
      <c r="C172" s="1041"/>
      <c r="D172" s="1048"/>
      <c r="E172" s="1048"/>
      <c r="F172" s="1039"/>
      <c r="G172" s="1029"/>
    </row>
    <row r="173" spans="2:7" ht="14.25" customHeight="1">
      <c r="B173" s="415"/>
      <c r="C173" s="217"/>
      <c r="D173" s="1047" t="s">
        <v>2206</v>
      </c>
      <c r="E173" s="1047"/>
      <c r="F173" s="254"/>
      <c r="G173" s="919"/>
    </row>
    <row r="174" spans="2:7" ht="14.25" customHeight="1">
      <c r="B174" s="415"/>
      <c r="C174" s="1040">
        <v>1245000000</v>
      </c>
      <c r="D174" s="1050"/>
      <c r="E174" s="1050"/>
      <c r="F174" s="1038">
        <v>1329.59</v>
      </c>
      <c r="G174" s="1031">
        <f>F174*(100-$G$5)/100</f>
        <v>1329.59</v>
      </c>
    </row>
    <row r="175" spans="2:7" ht="14.25" customHeight="1">
      <c r="B175" s="415"/>
      <c r="C175" s="1041"/>
      <c r="D175" s="1048"/>
      <c r="E175" s="1048"/>
      <c r="F175" s="1039"/>
      <c r="G175" s="1029"/>
    </row>
    <row r="176" spans="2:7" ht="14.25" customHeight="1">
      <c r="B176" s="415"/>
      <c r="C176" s="1040">
        <v>1254000000</v>
      </c>
      <c r="D176" s="1047" t="s">
        <v>2207</v>
      </c>
      <c r="E176" s="1047"/>
      <c r="F176" s="1038">
        <v>1855.23</v>
      </c>
      <c r="G176" s="1031">
        <f>F176*(100-$G$5)/100</f>
        <v>1855.23</v>
      </c>
    </row>
    <row r="177" spans="2:11" ht="14.25" customHeight="1">
      <c r="B177" s="415"/>
      <c r="C177" s="1041"/>
      <c r="D177" s="1048"/>
      <c r="E177" s="1048"/>
      <c r="F177" s="1039"/>
      <c r="G177" s="1029"/>
    </row>
    <row r="178" spans="2:11" ht="14.25" customHeight="1">
      <c r="B178" s="415"/>
      <c r="C178" s="193">
        <v>341140</v>
      </c>
      <c r="D178" s="1045" t="s">
        <v>2201</v>
      </c>
      <c r="E178" s="1045"/>
      <c r="F178" s="260">
        <v>136.11053825531036</v>
      </c>
      <c r="G178" s="416">
        <f>F178*(100-$G$5)/100</f>
        <v>136.11053825531036</v>
      </c>
    </row>
    <row r="179" spans="2:11" ht="14.25" customHeight="1">
      <c r="B179" s="415"/>
      <c r="C179" s="193">
        <v>341160</v>
      </c>
      <c r="D179" s="1045" t="s">
        <v>2202</v>
      </c>
      <c r="E179" s="1045"/>
      <c r="F179" s="260">
        <v>136.11053825531036</v>
      </c>
      <c r="G179" s="416">
        <f>F179*(100-$G$5)/100</f>
        <v>136.11053825531036</v>
      </c>
      <c r="K179" s="920"/>
    </row>
    <row r="180" spans="2:11" ht="14.25" customHeight="1">
      <c r="B180" s="415"/>
      <c r="C180" s="193">
        <v>341180</v>
      </c>
      <c r="D180" s="1045" t="s">
        <v>2203</v>
      </c>
      <c r="E180" s="1045"/>
      <c r="F180" s="260">
        <v>136.11053825531036</v>
      </c>
      <c r="G180" s="416">
        <f>F180*(100-$G$5)/100</f>
        <v>136.11053825531036</v>
      </c>
      <c r="K180" s="920"/>
    </row>
    <row r="181" spans="2:11" ht="14.25" customHeight="1">
      <c r="B181" s="415"/>
      <c r="C181" s="188">
        <v>341200</v>
      </c>
      <c r="D181" s="1045" t="s">
        <v>2204</v>
      </c>
      <c r="E181" s="1045"/>
      <c r="F181" s="260">
        <v>136.11053825531036</v>
      </c>
      <c r="G181" s="417">
        <f>F181*(100-$G$5)/100</f>
        <v>136.11053825531036</v>
      </c>
      <c r="K181" s="229"/>
    </row>
    <row r="182" spans="2:11" ht="14.25" customHeight="1" thickBot="1">
      <c r="B182" s="223"/>
      <c r="C182" s="224"/>
      <c r="D182" s="224"/>
      <c r="E182" s="224"/>
      <c r="F182" s="225"/>
      <c r="G182" s="255"/>
      <c r="K182" s="229"/>
    </row>
    <row r="183" spans="2:11" ht="9.9499999999999993" customHeight="1" thickBot="1">
      <c r="B183" s="228"/>
      <c r="C183" s="413"/>
      <c r="D183" s="230"/>
      <c r="E183" s="252"/>
      <c r="F183" s="346"/>
      <c r="G183" s="414"/>
      <c r="K183" s="920"/>
    </row>
    <row r="184" spans="2:11" ht="14.25" customHeight="1">
      <c r="B184" s="186"/>
      <c r="C184" s="418"/>
      <c r="D184" s="213"/>
      <c r="E184" s="419"/>
      <c r="F184" s="420"/>
      <c r="G184" s="421"/>
      <c r="K184" s="920"/>
    </row>
    <row r="185" spans="2:11" ht="14.25" customHeight="1">
      <c r="B185" s="422"/>
      <c r="C185" s="217"/>
      <c r="D185" s="217"/>
      <c r="E185" s="217"/>
      <c r="F185" s="218"/>
      <c r="G185" s="249"/>
      <c r="K185" s="433"/>
    </row>
    <row r="186" spans="2:11" ht="14.25" customHeight="1">
      <c r="B186" s="422"/>
      <c r="C186" s="1040">
        <v>1262000000</v>
      </c>
      <c r="D186" s="1059" t="s">
        <v>2241</v>
      </c>
      <c r="E186" s="1059"/>
      <c r="F186" s="1038">
        <v>2632.96</v>
      </c>
      <c r="G186" s="1031">
        <f>F186*(100-$G$5)/100</f>
        <v>2632.96</v>
      </c>
      <c r="K186" s="433"/>
    </row>
    <row r="187" spans="2:11" ht="14.25" customHeight="1">
      <c r="B187" s="422"/>
      <c r="C187" s="1041"/>
      <c r="D187" s="1053"/>
      <c r="E187" s="1053"/>
      <c r="F187" s="1039"/>
      <c r="G187" s="1029"/>
    </row>
    <row r="188" spans="2:11" ht="14.25" customHeight="1">
      <c r="B188" s="422"/>
      <c r="C188" s="217"/>
      <c r="D188" s="217"/>
      <c r="E188" s="217"/>
      <c r="F188" s="218"/>
      <c r="G188" s="249"/>
      <c r="K188" s="920"/>
    </row>
    <row r="189" spans="2:11" ht="14.25" customHeight="1" thickBot="1">
      <c r="B189" s="921"/>
      <c r="C189" s="224"/>
      <c r="D189" s="224"/>
      <c r="E189" s="224"/>
      <c r="F189" s="225"/>
      <c r="G189" s="255"/>
      <c r="K189" s="920"/>
    </row>
    <row r="190" spans="2:11" ht="9.9499999999999993" customHeight="1">
      <c r="B190" s="423"/>
      <c r="C190" s="229"/>
      <c r="D190" s="229"/>
      <c r="E190" s="229"/>
      <c r="F190" s="230"/>
      <c r="G190" s="229"/>
    </row>
    <row r="191" spans="2:11" ht="14.25" customHeight="1">
      <c r="B191" s="1056" t="s">
        <v>2224</v>
      </c>
      <c r="C191" s="1057"/>
      <c r="D191" s="1057"/>
      <c r="E191" s="1057"/>
      <c r="F191" s="1057"/>
      <c r="G191" s="1058"/>
    </row>
    <row r="192" spans="2:11" ht="9.9499999999999993" customHeight="1" thickBot="1">
      <c r="B192" s="922"/>
      <c r="C192" s="922"/>
      <c r="D192" s="922"/>
      <c r="E192" s="922"/>
      <c r="F192" s="923"/>
      <c r="G192" s="922"/>
    </row>
    <row r="193" spans="2:7" ht="14.25" customHeight="1">
      <c r="B193" s="916"/>
      <c r="C193" s="212"/>
      <c r="D193" s="212"/>
      <c r="E193" s="212"/>
      <c r="F193" s="213"/>
      <c r="G193" s="246"/>
    </row>
    <row r="194" spans="2:7" ht="14.25" customHeight="1">
      <c r="B194" s="415"/>
      <c r="C194" s="1040" t="s">
        <v>1983</v>
      </c>
      <c r="D194" s="1050" t="s">
        <v>2218</v>
      </c>
      <c r="E194" s="1050"/>
      <c r="F194" s="1038">
        <v>9632.25</v>
      </c>
      <c r="G194" s="1031">
        <f>F194*(100-$G$5)/100</f>
        <v>9632.25</v>
      </c>
    </row>
    <row r="195" spans="2:7" ht="14.25" customHeight="1">
      <c r="B195" s="415"/>
      <c r="C195" s="1041"/>
      <c r="D195" s="1048"/>
      <c r="E195" s="1048"/>
      <c r="F195" s="1039"/>
      <c r="G195" s="1029"/>
    </row>
    <row r="196" spans="2:7" ht="14.25" customHeight="1">
      <c r="B196" s="415"/>
      <c r="C196" s="1040" t="s">
        <v>1984</v>
      </c>
      <c r="D196" s="1047" t="s">
        <v>2219</v>
      </c>
      <c r="E196" s="1047"/>
      <c r="F196" s="1038">
        <v>11964.79</v>
      </c>
      <c r="G196" s="1031">
        <f>F196*(100-$G$5)/100</f>
        <v>11964.79</v>
      </c>
    </row>
    <row r="197" spans="2:7" ht="14.25" customHeight="1">
      <c r="B197" s="415"/>
      <c r="C197" s="1041"/>
      <c r="D197" s="1048"/>
      <c r="E197" s="1048"/>
      <c r="F197" s="1039"/>
      <c r="G197" s="1029"/>
    </row>
    <row r="198" spans="2:7" ht="14.25" customHeight="1">
      <c r="B198" s="197"/>
      <c r="C198" s="1040" t="s">
        <v>1985</v>
      </c>
      <c r="D198" s="1047" t="s">
        <v>2220</v>
      </c>
      <c r="E198" s="1047"/>
      <c r="F198" s="1038">
        <v>12598.5</v>
      </c>
      <c r="G198" s="1031">
        <f>F198*(100-$G$5)/100</f>
        <v>12598.5</v>
      </c>
    </row>
    <row r="199" spans="2:7" ht="14.25" customHeight="1">
      <c r="B199" s="197"/>
      <c r="C199" s="1041"/>
      <c r="D199" s="1048"/>
      <c r="E199" s="1048"/>
      <c r="F199" s="1039"/>
      <c r="G199" s="1029"/>
    </row>
    <row r="200" spans="2:7" ht="14.25" customHeight="1" thickBot="1">
      <c r="B200" s="223"/>
      <c r="C200" s="224"/>
      <c r="D200" s="224"/>
      <c r="E200" s="224"/>
      <c r="F200" s="225"/>
      <c r="G200" s="255"/>
    </row>
    <row r="201" spans="2:7" ht="9.9499999999999993" customHeight="1" thickBot="1">
      <c r="B201" s="922"/>
      <c r="C201" s="922"/>
      <c r="D201" s="922"/>
      <c r="E201" s="922"/>
      <c r="F201" s="923"/>
      <c r="G201" s="922"/>
    </row>
    <row r="202" spans="2:7" ht="14.25" customHeight="1">
      <c r="B202" s="916"/>
      <c r="C202" s="212"/>
      <c r="D202" s="212"/>
      <c r="E202" s="212"/>
      <c r="F202" s="213"/>
      <c r="G202" s="246"/>
    </row>
    <row r="203" spans="2:7" ht="14.25" customHeight="1">
      <c r="B203" s="415"/>
      <c r="C203" s="1040">
        <v>578800</v>
      </c>
      <c r="D203" s="1050" t="s">
        <v>2221</v>
      </c>
      <c r="E203" s="1050"/>
      <c r="F203" s="1038">
        <v>10911.96</v>
      </c>
      <c r="G203" s="1031">
        <f>F203*(100-$G$5)/100</f>
        <v>10911.96</v>
      </c>
    </row>
    <row r="204" spans="2:7" ht="14.25" customHeight="1">
      <c r="B204" s="415"/>
      <c r="C204" s="1041"/>
      <c r="D204" s="1048"/>
      <c r="E204" s="1048"/>
      <c r="F204" s="1039"/>
      <c r="G204" s="1029"/>
    </row>
    <row r="205" spans="2:7" ht="14.25" customHeight="1">
      <c r="B205" s="415"/>
      <c r="C205" s="217"/>
      <c r="D205" s="723"/>
      <c r="E205" s="723"/>
      <c r="F205" s="218"/>
      <c r="G205" s="249"/>
    </row>
    <row r="206" spans="2:7" ht="14.25" customHeight="1">
      <c r="B206" s="415"/>
      <c r="C206" s="1040">
        <v>578801</v>
      </c>
      <c r="D206" s="1050" t="s">
        <v>2222</v>
      </c>
      <c r="E206" s="1050"/>
      <c r="F206" s="1038">
        <v>14239.89</v>
      </c>
      <c r="G206" s="1031">
        <f>F206*(100-$G$5)/100</f>
        <v>14239.89</v>
      </c>
    </row>
    <row r="207" spans="2:7" ht="14.25" customHeight="1">
      <c r="B207" s="415"/>
      <c r="C207" s="1041"/>
      <c r="D207" s="1048"/>
      <c r="E207" s="1048"/>
      <c r="F207" s="1039"/>
      <c r="G207" s="1029"/>
    </row>
    <row r="208" spans="2:7" ht="14.25" customHeight="1">
      <c r="B208" s="197"/>
      <c r="C208" s="424"/>
      <c r="D208" s="723"/>
      <c r="E208" s="723"/>
      <c r="F208" s="218"/>
      <c r="G208" s="907"/>
    </row>
    <row r="209" spans="2:7" ht="14.25" customHeight="1">
      <c r="B209" s="197"/>
      <c r="C209" s="1040">
        <v>578802</v>
      </c>
      <c r="D209" s="1050" t="s">
        <v>2223</v>
      </c>
      <c r="E209" s="1050"/>
      <c r="F209" s="1038">
        <v>17580.3</v>
      </c>
      <c r="G209" s="1031">
        <f>F209*(100-$G$5)/100</f>
        <v>17580.3</v>
      </c>
    </row>
    <row r="210" spans="2:7" ht="14.25" customHeight="1">
      <c r="B210" s="197"/>
      <c r="C210" s="1041"/>
      <c r="D210" s="1048"/>
      <c r="E210" s="1048"/>
      <c r="F210" s="1039"/>
      <c r="G210" s="1029"/>
    </row>
    <row r="211" spans="2:7" ht="14.25" customHeight="1" thickBot="1">
      <c r="B211" s="223"/>
      <c r="C211" s="224"/>
      <c r="D211" s="224"/>
      <c r="E211" s="224"/>
      <c r="F211" s="225"/>
      <c r="G211" s="255"/>
    </row>
    <row r="212" spans="2:7" ht="9.9499999999999993" customHeight="1" thickBot="1">
      <c r="B212" s="228"/>
      <c r="C212" s="413"/>
      <c r="D212" s="230"/>
      <c r="E212" s="252"/>
      <c r="F212" s="347"/>
      <c r="G212" s="347"/>
    </row>
    <row r="213" spans="2:7" ht="14.25" customHeight="1">
      <c r="B213" s="916"/>
      <c r="C213" s="212"/>
      <c r="D213" s="212"/>
      <c r="E213" s="212"/>
      <c r="F213" s="213"/>
      <c r="G213" s="246"/>
    </row>
    <row r="214" spans="2:7" ht="14.25" customHeight="1">
      <c r="B214" s="442" t="s">
        <v>2423</v>
      </c>
      <c r="C214" s="217"/>
      <c r="D214" s="217"/>
      <c r="E214" s="217"/>
      <c r="F214" s="218"/>
      <c r="G214" s="249"/>
    </row>
    <row r="215" spans="2:7" ht="14.25" customHeight="1">
      <c r="B215" s="442"/>
      <c r="C215" s="462" t="s">
        <v>2424</v>
      </c>
      <c r="D215" s="1053" t="s">
        <v>2435</v>
      </c>
      <c r="E215" s="1053"/>
      <c r="F215" s="439">
        <v>14821.612703650237</v>
      </c>
      <c r="G215" s="417">
        <f>F215*(100-$G$5)/100</f>
        <v>14821.612703650237</v>
      </c>
    </row>
    <row r="216" spans="2:7" ht="14.25" customHeight="1">
      <c r="B216" s="415"/>
      <c r="C216" s="462" t="s">
        <v>2425</v>
      </c>
      <c r="D216" s="1054" t="s">
        <v>2436</v>
      </c>
      <c r="E216" s="1054"/>
      <c r="F216" s="510">
        <v>17563.208909053414</v>
      </c>
      <c r="G216" s="416">
        <f>F216*(100-$G$5)/100</f>
        <v>17563.208909053414</v>
      </c>
    </row>
    <row r="217" spans="2:7" ht="14.25" customHeight="1">
      <c r="B217" s="415"/>
      <c r="C217" s="462" t="s">
        <v>2426</v>
      </c>
      <c r="D217" s="1054" t="s">
        <v>2437</v>
      </c>
      <c r="E217" s="1054"/>
      <c r="F217" s="510">
        <v>18727.572695401112</v>
      </c>
      <c r="G217" s="416">
        <f>F217*(100-$G$5)/100</f>
        <v>18727.572695401112</v>
      </c>
    </row>
    <row r="218" spans="2:7" ht="14.25" customHeight="1">
      <c r="B218" s="197"/>
      <c r="C218" s="462" t="s">
        <v>2427</v>
      </c>
      <c r="D218" s="1054" t="s">
        <v>2438</v>
      </c>
      <c r="E218" s="1054"/>
      <c r="F218" s="510">
        <v>25912.971746751908</v>
      </c>
      <c r="G218" s="416">
        <f>F218*(100-$G$5)/100</f>
        <v>25912.971746751908</v>
      </c>
    </row>
    <row r="219" spans="2:7" ht="14.25" customHeight="1">
      <c r="B219" s="197"/>
      <c r="C219" s="462" t="s">
        <v>2428</v>
      </c>
      <c r="D219" s="1054" t="s">
        <v>2439</v>
      </c>
      <c r="E219" s="1054"/>
      <c r="F219" s="510">
        <v>42812.538667766545</v>
      </c>
      <c r="G219" s="416">
        <f>F219*(100-$G$5)/100</f>
        <v>42812.538667766545</v>
      </c>
    </row>
    <row r="220" spans="2:7" ht="14.25" customHeight="1" thickBot="1">
      <c r="B220" s="223"/>
      <c r="C220" s="224"/>
      <c r="D220" s="224"/>
      <c r="E220" s="224"/>
      <c r="F220" s="225"/>
      <c r="G220" s="255"/>
    </row>
    <row r="221" spans="2:7" ht="14.25" customHeight="1">
      <c r="B221" s="228"/>
      <c r="C221" s="413"/>
      <c r="D221" s="230"/>
      <c r="E221" s="252"/>
      <c r="F221" s="347"/>
      <c r="G221" s="347"/>
    </row>
    <row r="222" spans="2:7" ht="14.25" customHeight="1">
      <c r="B222" s="1055" t="s">
        <v>2225</v>
      </c>
      <c r="C222" s="1055"/>
      <c r="D222" s="1055"/>
      <c r="E222" s="1055"/>
      <c r="F222" s="1055"/>
      <c r="G222" s="1055"/>
    </row>
    <row r="223" spans="2:7" ht="9.9499999999999993" customHeight="1" thickBot="1">
      <c r="B223" s="228"/>
      <c r="C223" s="413"/>
      <c r="D223" s="230"/>
      <c r="E223" s="252"/>
      <c r="F223" s="347"/>
      <c r="G223" s="347"/>
    </row>
    <row r="224" spans="2:7" ht="14.25" customHeight="1">
      <c r="B224" s="186"/>
      <c r="C224" s="213"/>
      <c r="D224" s="213"/>
      <c r="E224" s="213"/>
      <c r="F224" s="213"/>
      <c r="G224" s="912"/>
    </row>
    <row r="225" spans="2:7" ht="14.25" customHeight="1">
      <c r="B225" s="197"/>
      <c r="C225" s="1040">
        <v>1542000000</v>
      </c>
      <c r="D225" s="1050" t="s">
        <v>1526</v>
      </c>
      <c r="E225" s="1050"/>
      <c r="F225" s="1051">
        <v>16.170000000000002</v>
      </c>
      <c r="G225" s="1031">
        <f>F225*(100-$G$5)/100</f>
        <v>16.170000000000002</v>
      </c>
    </row>
    <row r="226" spans="2:7" ht="14.25" customHeight="1">
      <c r="B226" s="197"/>
      <c r="C226" s="1041"/>
      <c r="D226" s="1048"/>
      <c r="E226" s="1048"/>
      <c r="F226" s="1052"/>
      <c r="G226" s="1029"/>
    </row>
    <row r="227" spans="2:7" ht="14.25" customHeight="1">
      <c r="B227" s="197"/>
      <c r="C227" s="217"/>
      <c r="D227" s="217"/>
      <c r="E227" s="217"/>
      <c r="F227" s="218"/>
      <c r="G227" s="249"/>
    </row>
    <row r="228" spans="2:7" ht="14.25" customHeight="1" thickBot="1">
      <c r="B228" s="223"/>
      <c r="C228" s="256"/>
      <c r="D228" s="225"/>
      <c r="E228" s="426"/>
      <c r="F228" s="548"/>
      <c r="G228" s="924"/>
    </row>
    <row r="229" spans="2:7" ht="9.9499999999999993" customHeight="1" thickBot="1">
      <c r="B229" s="228"/>
      <c r="C229" s="413"/>
      <c r="D229" s="230"/>
      <c r="E229" s="252"/>
      <c r="F229" s="347"/>
      <c r="G229" s="347"/>
    </row>
    <row r="230" spans="2:7" ht="14.25" customHeight="1">
      <c r="B230" s="186"/>
      <c r="C230" s="418"/>
      <c r="D230" s="213"/>
      <c r="E230" s="419"/>
      <c r="F230" s="547"/>
      <c r="G230" s="925"/>
    </row>
    <row r="231" spans="2:7" ht="14.25" customHeight="1">
      <c r="B231" s="197"/>
      <c r="C231" s="1040" t="s">
        <v>1986</v>
      </c>
      <c r="D231" s="1050" t="s">
        <v>2010</v>
      </c>
      <c r="E231" s="1050"/>
      <c r="F231" s="1038">
        <v>14.36</v>
      </c>
      <c r="G231" s="1031">
        <f>F231*(100-$G$5)/100</f>
        <v>14.36</v>
      </c>
    </row>
    <row r="232" spans="2:7" ht="14.25" customHeight="1">
      <c r="B232" s="197"/>
      <c r="C232" s="1041"/>
      <c r="D232" s="1048"/>
      <c r="E232" s="1048"/>
      <c r="F232" s="1039"/>
      <c r="G232" s="1029"/>
    </row>
    <row r="233" spans="2:7" ht="14.25" customHeight="1">
      <c r="B233" s="197"/>
      <c r="C233" s="1046" t="s">
        <v>1987</v>
      </c>
      <c r="D233" s="1047" t="s">
        <v>2011</v>
      </c>
      <c r="E233" s="1047"/>
      <c r="F233" s="1049">
        <v>24.2</v>
      </c>
      <c r="G233" s="1031">
        <f>F233*(100-$G$5)/100</f>
        <v>24.2</v>
      </c>
    </row>
    <row r="234" spans="2:7" ht="14.25" customHeight="1">
      <c r="B234" s="197"/>
      <c r="C234" s="1041"/>
      <c r="D234" s="1048"/>
      <c r="E234" s="1048"/>
      <c r="F234" s="1039"/>
      <c r="G234" s="1029"/>
    </row>
    <row r="235" spans="2:7" ht="14.25" customHeight="1">
      <c r="B235" s="197"/>
      <c r="C235" s="1046" t="s">
        <v>1988</v>
      </c>
      <c r="D235" s="1047" t="s">
        <v>2012</v>
      </c>
      <c r="E235" s="1047"/>
      <c r="F235" s="1049">
        <v>81.790000000000006</v>
      </c>
      <c r="G235" s="1031">
        <f>F235*(100-$G$5)/100</f>
        <v>81.790000000000006</v>
      </c>
    </row>
    <row r="236" spans="2:7" ht="14.25" customHeight="1">
      <c r="B236" s="197"/>
      <c r="C236" s="1041"/>
      <c r="D236" s="1048"/>
      <c r="E236" s="1048"/>
      <c r="F236" s="1039"/>
      <c r="G236" s="1029"/>
    </row>
    <row r="237" spans="2:7" ht="14.25" customHeight="1" thickBot="1">
      <c r="B237" s="223"/>
      <c r="C237" s="430"/>
      <c r="D237" s="908"/>
      <c r="E237" s="908"/>
      <c r="F237" s="431"/>
      <c r="G237" s="432"/>
    </row>
    <row r="238" spans="2:7" ht="9.9499999999999993" customHeight="1" thickBot="1">
      <c r="B238" s="228"/>
      <c r="C238" s="413"/>
      <c r="D238" s="230"/>
      <c r="E238" s="252"/>
      <c r="F238" s="347"/>
      <c r="G238" s="347"/>
    </row>
    <row r="239" spans="2:7" ht="14.25" customHeight="1">
      <c r="B239" s="186"/>
      <c r="C239" s="213"/>
      <c r="D239" s="213"/>
      <c r="E239" s="213"/>
      <c r="F239" s="213"/>
      <c r="G239" s="912"/>
    </row>
    <row r="240" spans="2:7" ht="14.25" customHeight="1">
      <c r="B240" s="197"/>
      <c r="C240" s="1040" t="s">
        <v>1989</v>
      </c>
      <c r="D240" s="1042" t="s">
        <v>2013</v>
      </c>
      <c r="E240" s="1042"/>
      <c r="F240" s="1038">
        <v>188.94</v>
      </c>
      <c r="G240" s="1031">
        <f>F240*(100-$G$5)/100</f>
        <v>188.94</v>
      </c>
    </row>
    <row r="241" spans="2:7" ht="14.25" customHeight="1">
      <c r="B241" s="197"/>
      <c r="C241" s="1041"/>
      <c r="D241" s="1043"/>
      <c r="E241" s="1043"/>
      <c r="F241" s="1039"/>
      <c r="G241" s="1029"/>
    </row>
    <row r="242" spans="2:7" ht="14.25" customHeight="1" thickBot="1">
      <c r="B242" s="223"/>
      <c r="C242" s="256"/>
      <c r="D242" s="225"/>
      <c r="E242" s="426"/>
      <c r="F242" s="548"/>
      <c r="G242" s="924"/>
    </row>
    <row r="243" spans="2:7" ht="14.25" customHeight="1" thickBot="1">
      <c r="B243" s="607"/>
      <c r="C243" s="429"/>
      <c r="D243" s="218"/>
      <c r="E243" s="247"/>
      <c r="F243" s="254"/>
      <c r="G243" s="254"/>
    </row>
    <row r="244" spans="2:7" ht="14.85" customHeight="1">
      <c r="B244" s="186"/>
      <c r="C244" s="213"/>
      <c r="D244" s="213"/>
      <c r="E244" s="213"/>
      <c r="F244" s="213"/>
      <c r="G244" s="912"/>
    </row>
    <row r="245" spans="2:7" ht="14.85" customHeight="1">
      <c r="B245" s="197"/>
      <c r="C245" s="1040" t="s">
        <v>2326</v>
      </c>
      <c r="D245" s="1042" t="s">
        <v>2327</v>
      </c>
      <c r="E245" s="1042"/>
      <c r="F245" s="1038">
        <v>440.96</v>
      </c>
      <c r="G245" s="1031">
        <f>F245*(100-$G$5)/100</f>
        <v>440.96</v>
      </c>
    </row>
    <row r="246" spans="2:7" ht="14.85" customHeight="1">
      <c r="B246" s="197"/>
      <c r="C246" s="1041"/>
      <c r="D246" s="1043"/>
      <c r="E246" s="1043"/>
      <c r="F246" s="1039"/>
      <c r="G246" s="1029"/>
    </row>
    <row r="247" spans="2:7" ht="14.85" customHeight="1" thickBot="1">
      <c r="B247" s="223"/>
      <c r="C247" s="256"/>
      <c r="D247" s="225"/>
      <c r="E247" s="426"/>
      <c r="F247" s="548"/>
      <c r="G247" s="924"/>
    </row>
    <row r="248" spans="2:7" ht="9.9499999999999993" customHeight="1" thickBot="1">
      <c r="B248" s="228"/>
      <c r="C248" s="413"/>
      <c r="D248" s="230"/>
      <c r="E248" s="252"/>
      <c r="F248" s="347"/>
      <c r="G248" s="347"/>
    </row>
    <row r="249" spans="2:7" ht="14.25" customHeight="1">
      <c r="B249" s="186"/>
      <c r="C249" s="418"/>
      <c r="D249" s="213"/>
      <c r="E249" s="419"/>
      <c r="F249" s="547"/>
      <c r="G249" s="925"/>
    </row>
    <row r="250" spans="2:7" ht="14.25" customHeight="1">
      <c r="B250" s="197"/>
      <c r="C250" s="1040">
        <v>1539000000</v>
      </c>
      <c r="D250" s="1050" t="s">
        <v>2226</v>
      </c>
      <c r="E250" s="1050"/>
      <c r="F250" s="1038">
        <v>211.67</v>
      </c>
      <c r="G250" s="1031">
        <f>F250*(100-$G$5)/100</f>
        <v>211.67</v>
      </c>
    </row>
    <row r="251" spans="2:7" ht="14.25" customHeight="1">
      <c r="B251" s="197"/>
      <c r="C251" s="1041"/>
      <c r="D251" s="1048"/>
      <c r="E251" s="1048"/>
      <c r="F251" s="1039"/>
      <c r="G251" s="1029"/>
    </row>
    <row r="252" spans="2:7" ht="14.25" customHeight="1">
      <c r="B252" s="197"/>
      <c r="C252" s="1046">
        <v>1540000000</v>
      </c>
      <c r="D252" s="1047" t="s">
        <v>2227</v>
      </c>
      <c r="E252" s="1047"/>
      <c r="F252" s="1049">
        <v>377.22</v>
      </c>
      <c r="G252" s="1031">
        <f>F252*(100-$G$5)/100</f>
        <v>377.22</v>
      </c>
    </row>
    <row r="253" spans="2:7" ht="14.25" customHeight="1">
      <c r="B253" s="197"/>
      <c r="C253" s="1041"/>
      <c r="D253" s="1048"/>
      <c r="E253" s="1048"/>
      <c r="F253" s="1039"/>
      <c r="G253" s="1029"/>
    </row>
    <row r="254" spans="2:7" ht="14.25" customHeight="1">
      <c r="B254" s="197"/>
      <c r="C254" s="1046">
        <v>1541000000</v>
      </c>
      <c r="D254" s="1047" t="s">
        <v>2228</v>
      </c>
      <c r="E254" s="1047"/>
      <c r="F254" s="1049">
        <v>442.35</v>
      </c>
      <c r="G254" s="1031">
        <f>F254*(100-$G$5)/100</f>
        <v>442.35</v>
      </c>
    </row>
    <row r="255" spans="2:7" ht="14.25" customHeight="1">
      <c r="B255" s="197"/>
      <c r="C255" s="1041"/>
      <c r="D255" s="1048"/>
      <c r="E255" s="1048"/>
      <c r="F255" s="1039"/>
      <c r="G255" s="1029"/>
    </row>
    <row r="256" spans="2:7" ht="14.25" customHeight="1" thickBot="1">
      <c r="B256" s="223"/>
      <c r="C256" s="430"/>
      <c r="D256" s="908"/>
      <c r="E256" s="908"/>
      <c r="F256" s="431"/>
      <c r="G256" s="432"/>
    </row>
    <row r="257" spans="2:7" ht="9.9499999999999993" customHeight="1" thickBot="1">
      <c r="B257" s="228"/>
      <c r="C257" s="413"/>
      <c r="D257" s="230"/>
      <c r="E257" s="252"/>
      <c r="F257" s="347"/>
      <c r="G257" s="347"/>
    </row>
    <row r="258" spans="2:7" ht="14.25" customHeight="1">
      <c r="B258" s="186"/>
      <c r="C258" s="418"/>
      <c r="D258" s="213"/>
      <c r="E258" s="419"/>
      <c r="F258" s="547"/>
      <c r="G258" s="925"/>
    </row>
    <row r="259" spans="2:7" ht="14.25" customHeight="1">
      <c r="B259" s="197"/>
      <c r="C259" s="1040" t="s">
        <v>1990</v>
      </c>
      <c r="D259" s="1050" t="s">
        <v>2014</v>
      </c>
      <c r="E259" s="1050"/>
      <c r="F259" s="1038">
        <v>36.71</v>
      </c>
      <c r="G259" s="1031">
        <f>F259*(100-$G$5)/100</f>
        <v>36.71</v>
      </c>
    </row>
    <row r="260" spans="2:7" ht="14.25" customHeight="1">
      <c r="B260" s="197"/>
      <c r="C260" s="1041"/>
      <c r="D260" s="1048"/>
      <c r="E260" s="1048"/>
      <c r="F260" s="1039"/>
      <c r="G260" s="1029"/>
    </row>
    <row r="261" spans="2:7" ht="14.25" customHeight="1">
      <c r="B261" s="197"/>
      <c r="C261" s="1046" t="s">
        <v>1991</v>
      </c>
      <c r="D261" s="1047" t="s">
        <v>2015</v>
      </c>
      <c r="E261" s="1047"/>
      <c r="F261" s="1049">
        <v>65.260000000000005</v>
      </c>
      <c r="G261" s="1031">
        <f>F261*(100-$G$5)/100</f>
        <v>65.260000000000005</v>
      </c>
    </row>
    <row r="262" spans="2:7" ht="14.25" customHeight="1">
      <c r="B262" s="197"/>
      <c r="C262" s="1041"/>
      <c r="D262" s="1048"/>
      <c r="E262" s="1048"/>
      <c r="F262" s="1039"/>
      <c r="G262" s="1029"/>
    </row>
    <row r="263" spans="2:7" ht="14.25" customHeight="1">
      <c r="B263" s="197"/>
      <c r="C263" s="1046" t="s">
        <v>1992</v>
      </c>
      <c r="D263" s="1047" t="s">
        <v>2016</v>
      </c>
      <c r="E263" s="1047"/>
      <c r="F263" s="1049">
        <v>147.4</v>
      </c>
      <c r="G263" s="1031">
        <f>F263*(100-$G$5)/100</f>
        <v>147.4</v>
      </c>
    </row>
    <row r="264" spans="2:7" ht="14.25" customHeight="1">
      <c r="B264" s="197"/>
      <c r="C264" s="1041"/>
      <c r="D264" s="1048"/>
      <c r="E264" s="1048"/>
      <c r="F264" s="1039"/>
      <c r="G264" s="1029"/>
    </row>
    <row r="265" spans="2:7" ht="14.25" customHeight="1" thickBot="1">
      <c r="B265" s="223"/>
      <c r="C265" s="430"/>
      <c r="D265" s="908"/>
      <c r="E265" s="908"/>
      <c r="F265" s="431"/>
      <c r="G265" s="432"/>
    </row>
    <row r="266" spans="2:7" ht="9.9499999999999993" customHeight="1" thickBot="1">
      <c r="B266" s="228"/>
      <c r="C266" s="413"/>
      <c r="D266" s="230"/>
      <c r="E266" s="252"/>
      <c r="F266" s="347"/>
      <c r="G266" s="347"/>
    </row>
    <row r="267" spans="2:7" ht="14.25" customHeight="1">
      <c r="B267" s="186"/>
      <c r="C267" s="213"/>
      <c r="D267" s="213"/>
      <c r="E267" s="213"/>
      <c r="F267" s="213"/>
      <c r="G267" s="912"/>
    </row>
    <row r="268" spans="2:7" ht="14.25" customHeight="1">
      <c r="B268" s="197"/>
      <c r="C268" s="1040" t="s">
        <v>1993</v>
      </c>
      <c r="D268" s="1042" t="s">
        <v>2200</v>
      </c>
      <c r="E268" s="1042"/>
      <c r="F268" s="1038">
        <v>37.299999999999997</v>
      </c>
      <c r="G268" s="1031">
        <f>F268*(100-$G$5)/100</f>
        <v>37.299999999999997</v>
      </c>
    </row>
    <row r="269" spans="2:7" ht="14.25" customHeight="1">
      <c r="B269" s="197"/>
      <c r="C269" s="1041"/>
      <c r="D269" s="1043"/>
      <c r="E269" s="1043"/>
      <c r="F269" s="1039"/>
      <c r="G269" s="1029"/>
    </row>
    <row r="270" spans="2:7" ht="14.25" customHeight="1" thickBot="1">
      <c r="B270" s="223"/>
      <c r="C270" s="256"/>
      <c r="D270" s="225"/>
      <c r="E270" s="426"/>
      <c r="F270" s="548"/>
      <c r="G270" s="924"/>
    </row>
    <row r="271" spans="2:7" ht="9.9499999999999993" customHeight="1" thickBot="1"/>
    <row r="272" spans="2:7" ht="14.25" customHeight="1">
      <c r="B272" s="240"/>
      <c r="C272" s="418"/>
      <c r="D272" s="213"/>
      <c r="E272" s="420"/>
      <c r="F272" s="547"/>
      <c r="G272" s="745"/>
    </row>
    <row r="273" spans="2:7" ht="14.25" customHeight="1">
      <c r="B273" s="929" t="s">
        <v>2454</v>
      </c>
      <c r="C273" s="217"/>
      <c r="D273" s="218"/>
      <c r="E273" s="219"/>
      <c r="F273" s="219"/>
      <c r="G273" s="746">
        <v>0</v>
      </c>
    </row>
    <row r="274" spans="2:7" ht="14.25" customHeight="1">
      <c r="B274" s="926"/>
      <c r="C274" s="217"/>
      <c r="D274" s="218"/>
      <c r="E274" s="219"/>
      <c r="F274" s="219"/>
      <c r="G274" s="747"/>
    </row>
    <row r="275" spans="2:7" ht="14.25" customHeight="1">
      <c r="B275" s="488"/>
      <c r="C275" s="188" t="s">
        <v>1418</v>
      </c>
      <c r="D275" s="1044" t="s">
        <v>2189</v>
      </c>
      <c r="E275" s="1044"/>
      <c r="F275" s="190">
        <v>25.21</v>
      </c>
      <c r="G275" s="476">
        <f>F275*(100-$G$273)/100</f>
        <v>25.21</v>
      </c>
    </row>
    <row r="276" spans="2:7" ht="14.25" customHeight="1">
      <c r="B276" s="199"/>
      <c r="C276" s="193">
        <v>60140000</v>
      </c>
      <c r="D276" s="1045" t="s">
        <v>2199</v>
      </c>
      <c r="E276" s="1045"/>
      <c r="F276" s="195">
        <v>29.7</v>
      </c>
      <c r="G276" s="476">
        <f>F276*(100-$G$273)/100</f>
        <v>29.7</v>
      </c>
    </row>
    <row r="277" spans="2:7" ht="14.25" customHeight="1">
      <c r="B277" s="199"/>
      <c r="C277" s="217"/>
      <c r="D277" s="218"/>
      <c r="E277" s="219"/>
      <c r="F277" s="219"/>
      <c r="G277" s="747"/>
    </row>
    <row r="278" spans="2:7" ht="14.25" customHeight="1">
      <c r="B278" s="199"/>
      <c r="C278" s="217"/>
      <c r="D278" s="218"/>
      <c r="E278" s="678"/>
      <c r="F278" s="219"/>
      <c r="G278" s="747"/>
    </row>
    <row r="279" spans="2:7" ht="14.25" customHeight="1" thickBot="1">
      <c r="B279" s="204"/>
      <c r="C279" s="224"/>
      <c r="D279" s="225"/>
      <c r="E279" s="237"/>
      <c r="F279" s="226"/>
      <c r="G279" s="748"/>
    </row>
    <row r="280" spans="2:7" ht="9.9499999999999993" customHeight="1" thickBot="1"/>
    <row r="281" spans="2:7" ht="14.25" customHeight="1">
      <c r="B281" s="186"/>
      <c r="C281" s="418"/>
      <c r="D281" s="213"/>
      <c r="E281" s="419"/>
      <c r="F281" s="547"/>
      <c r="G281" s="925"/>
    </row>
    <row r="282" spans="2:7" ht="14.25" customHeight="1">
      <c r="B282" s="197"/>
      <c r="C282" s="1040">
        <v>179001</v>
      </c>
      <c r="D282" s="1050" t="s">
        <v>2386</v>
      </c>
      <c r="E282" s="1050"/>
      <c r="F282" s="1038">
        <v>86.04</v>
      </c>
      <c r="G282" s="1031">
        <f>F282*(100-$G$5)/100</f>
        <v>86.04</v>
      </c>
    </row>
    <row r="283" spans="2:7" ht="14.25" customHeight="1">
      <c r="B283" s="197"/>
      <c r="C283" s="1041"/>
      <c r="D283" s="1048"/>
      <c r="E283" s="1048"/>
      <c r="F283" s="1039"/>
      <c r="G283" s="1029"/>
    </row>
    <row r="284" spans="2:7" ht="14.25" customHeight="1">
      <c r="B284" s="197"/>
      <c r="C284" s="1046">
        <v>179003</v>
      </c>
      <c r="D284" s="1047" t="s">
        <v>2387</v>
      </c>
      <c r="E284" s="1047"/>
      <c r="F284" s="1049">
        <v>320.27</v>
      </c>
      <c r="G284" s="1028">
        <f>F284*(100-$G$5)/100</f>
        <v>320.27</v>
      </c>
    </row>
    <row r="285" spans="2:7" ht="14.25" customHeight="1">
      <c r="B285" s="197"/>
      <c r="C285" s="1041"/>
      <c r="D285" s="1048"/>
      <c r="E285" s="1048"/>
      <c r="F285" s="1039"/>
      <c r="G285" s="1029"/>
    </row>
    <row r="286" spans="2:7" ht="14.25" customHeight="1" thickBot="1">
      <c r="B286" s="223"/>
      <c r="C286" s="430"/>
      <c r="D286" s="908"/>
      <c r="E286" s="908"/>
      <c r="F286" s="431"/>
      <c r="G286" s="432"/>
    </row>
    <row r="287" spans="2:7" ht="8.1" customHeight="1" thickBot="1"/>
    <row r="288" spans="2:7" ht="14.25" customHeight="1">
      <c r="B288" s="186"/>
      <c r="C288" s="213"/>
      <c r="D288" s="213"/>
      <c r="E288" s="213"/>
      <c r="F288" s="213"/>
      <c r="G288" s="912"/>
    </row>
    <row r="289" spans="2:7" ht="14.25" customHeight="1">
      <c r="B289" s="197"/>
      <c r="C289" s="1034" t="s">
        <v>2429</v>
      </c>
      <c r="D289" s="1036" t="s">
        <v>2440</v>
      </c>
      <c r="E289" s="1036"/>
      <c r="F289" s="1038">
        <v>1677.46</v>
      </c>
      <c r="G289" s="1031">
        <f>F289*(100-$G$5)/100</f>
        <v>1677.46</v>
      </c>
    </row>
    <row r="290" spans="2:7" ht="14.25" customHeight="1">
      <c r="B290" s="197"/>
      <c r="C290" s="1035"/>
      <c r="D290" s="1037"/>
      <c r="E290" s="1037"/>
      <c r="F290" s="1039"/>
      <c r="G290" s="1029"/>
    </row>
    <row r="291" spans="2:7" ht="14.25" customHeight="1" thickBot="1">
      <c r="B291" s="223"/>
      <c r="C291" s="256"/>
      <c r="D291" s="225"/>
      <c r="E291" s="426"/>
      <c r="F291" s="548"/>
      <c r="G291" s="924"/>
    </row>
    <row r="292" spans="2:7" ht="9.9499999999999993" customHeight="1" thickBot="1"/>
    <row r="293" spans="2:7" ht="14.25" customHeight="1">
      <c r="B293" s="186"/>
      <c r="C293" s="213"/>
      <c r="D293" s="213"/>
      <c r="E293" s="213"/>
      <c r="F293" s="213"/>
      <c r="G293" s="912"/>
    </row>
    <row r="294" spans="2:7" ht="14.25" customHeight="1">
      <c r="B294" s="197"/>
      <c r="C294" s="1034" t="s">
        <v>2311</v>
      </c>
      <c r="D294" s="1042" t="s">
        <v>2312</v>
      </c>
      <c r="E294" s="1042"/>
      <c r="F294" s="1038">
        <v>4.1399999999999997</v>
      </c>
      <c r="G294" s="1031">
        <f>F294*(100-$G$5)/100</f>
        <v>4.1399999999999997</v>
      </c>
    </row>
    <row r="295" spans="2:7" ht="14.25" customHeight="1">
      <c r="B295" s="197"/>
      <c r="C295" s="1035"/>
      <c r="D295" s="1043"/>
      <c r="E295" s="1043"/>
      <c r="F295" s="1039"/>
      <c r="G295" s="1029"/>
    </row>
    <row r="296" spans="2:7" ht="14.25" customHeight="1" thickBot="1">
      <c r="B296" s="223"/>
      <c r="C296" s="256"/>
      <c r="D296" s="225"/>
      <c r="E296" s="426"/>
      <c r="F296" s="548"/>
      <c r="G296" s="924"/>
    </row>
  </sheetData>
  <mergeCells count="220">
    <mergeCell ref="C9:C11"/>
    <mergeCell ref="D9:E11"/>
    <mergeCell ref="F9:F11"/>
    <mergeCell ref="G9:G11"/>
    <mergeCell ref="C12:C14"/>
    <mergeCell ref="D12:E14"/>
    <mergeCell ref="F12:F14"/>
    <mergeCell ref="G12:G14"/>
    <mergeCell ref="B2:G2"/>
    <mergeCell ref="B3:B5"/>
    <mergeCell ref="C3:C5"/>
    <mergeCell ref="D3:E5"/>
    <mergeCell ref="F3:F5"/>
    <mergeCell ref="G3:G4"/>
    <mergeCell ref="C38:C40"/>
    <mergeCell ref="D38:E40"/>
    <mergeCell ref="F38:F40"/>
    <mergeCell ref="G38:G40"/>
    <mergeCell ref="C47:C49"/>
    <mergeCell ref="D47:E49"/>
    <mergeCell ref="F47:F49"/>
    <mergeCell ref="G47:G49"/>
    <mergeCell ref="C20:C22"/>
    <mergeCell ref="D20:E22"/>
    <mergeCell ref="F20:F22"/>
    <mergeCell ref="G20:G22"/>
    <mergeCell ref="C29:C31"/>
    <mergeCell ref="D29:E31"/>
    <mergeCell ref="F29:F31"/>
    <mergeCell ref="G29:G31"/>
    <mergeCell ref="D66:E66"/>
    <mergeCell ref="C70:C72"/>
    <mergeCell ref="D70:E72"/>
    <mergeCell ref="F70:F72"/>
    <mergeCell ref="G70:G72"/>
    <mergeCell ref="C56:C58"/>
    <mergeCell ref="D56:E58"/>
    <mergeCell ref="F56:F58"/>
    <mergeCell ref="G56:G58"/>
    <mergeCell ref="B62:G62"/>
    <mergeCell ref="D64:E64"/>
    <mergeCell ref="C88:C90"/>
    <mergeCell ref="D88:E90"/>
    <mergeCell ref="F88:F90"/>
    <mergeCell ref="G88:G90"/>
    <mergeCell ref="D94:E94"/>
    <mergeCell ref="D95:E95"/>
    <mergeCell ref="C76:C78"/>
    <mergeCell ref="D76:E78"/>
    <mergeCell ref="F76:F78"/>
    <mergeCell ref="G76:G78"/>
    <mergeCell ref="C82:C84"/>
    <mergeCell ref="D82:E84"/>
    <mergeCell ref="F82:F84"/>
    <mergeCell ref="G82:G84"/>
    <mergeCell ref="G107:G108"/>
    <mergeCell ref="D113:E113"/>
    <mergeCell ref="D114:E114"/>
    <mergeCell ref="D115:E115"/>
    <mergeCell ref="D116:E116"/>
    <mergeCell ref="D117:E117"/>
    <mergeCell ref="D96:E96"/>
    <mergeCell ref="D100:E100"/>
    <mergeCell ref="D101:E101"/>
    <mergeCell ref="D102:E102"/>
    <mergeCell ref="D106:E108"/>
    <mergeCell ref="F107:F108"/>
    <mergeCell ref="D142:E144"/>
    <mergeCell ref="F143:F144"/>
    <mergeCell ref="G143:G144"/>
    <mergeCell ref="D149:E150"/>
    <mergeCell ref="C149:C150"/>
    <mergeCell ref="D118:E118"/>
    <mergeCell ref="B122:G122"/>
    <mergeCell ref="D126:E128"/>
    <mergeCell ref="F127:F128"/>
    <mergeCell ref="G127:G128"/>
    <mergeCell ref="D134:E136"/>
    <mergeCell ref="F135:F136"/>
    <mergeCell ref="G135:G136"/>
    <mergeCell ref="D161:E161"/>
    <mergeCell ref="D162:E162"/>
    <mergeCell ref="D163:E163"/>
    <mergeCell ref="D164:E164"/>
    <mergeCell ref="D165:E165"/>
    <mergeCell ref="D166:E166"/>
    <mergeCell ref="C153:G153"/>
    <mergeCell ref="B156:G156"/>
    <mergeCell ref="C159:C160"/>
    <mergeCell ref="D159:E160"/>
    <mergeCell ref="F159:F160"/>
    <mergeCell ref="G159:G160"/>
    <mergeCell ref="D167:E167"/>
    <mergeCell ref="C171:C172"/>
    <mergeCell ref="D171:E172"/>
    <mergeCell ref="F171:F172"/>
    <mergeCell ref="G171:G172"/>
    <mergeCell ref="D173:E175"/>
    <mergeCell ref="C174:C175"/>
    <mergeCell ref="F174:F175"/>
    <mergeCell ref="G174:G175"/>
    <mergeCell ref="D180:E180"/>
    <mergeCell ref="D181:E181"/>
    <mergeCell ref="C186:C187"/>
    <mergeCell ref="D186:E187"/>
    <mergeCell ref="F186:F187"/>
    <mergeCell ref="G186:G187"/>
    <mergeCell ref="C176:C177"/>
    <mergeCell ref="D176:E177"/>
    <mergeCell ref="F176:F177"/>
    <mergeCell ref="G176:G177"/>
    <mergeCell ref="D178:E178"/>
    <mergeCell ref="D179:E179"/>
    <mergeCell ref="B191:G191"/>
    <mergeCell ref="C194:C195"/>
    <mergeCell ref="D194:E195"/>
    <mergeCell ref="F194:F195"/>
    <mergeCell ref="G194:G195"/>
    <mergeCell ref="C196:C197"/>
    <mergeCell ref="D196:E197"/>
    <mergeCell ref="F196:F197"/>
    <mergeCell ref="G196:G197"/>
    <mergeCell ref="C206:C207"/>
    <mergeCell ref="D206:E207"/>
    <mergeCell ref="F206:F207"/>
    <mergeCell ref="G206:G207"/>
    <mergeCell ref="C209:C210"/>
    <mergeCell ref="D209:E210"/>
    <mergeCell ref="F209:F210"/>
    <mergeCell ref="G209:G210"/>
    <mergeCell ref="C198:C199"/>
    <mergeCell ref="D198:E199"/>
    <mergeCell ref="F198:F199"/>
    <mergeCell ref="G198:G199"/>
    <mergeCell ref="C203:C204"/>
    <mergeCell ref="D203:E204"/>
    <mergeCell ref="F203:F204"/>
    <mergeCell ref="G203:G204"/>
    <mergeCell ref="C225:C226"/>
    <mergeCell ref="D225:E226"/>
    <mergeCell ref="F225:F226"/>
    <mergeCell ref="G225:G226"/>
    <mergeCell ref="C231:C232"/>
    <mergeCell ref="D231:E232"/>
    <mergeCell ref="F231:F232"/>
    <mergeCell ref="G231:G232"/>
    <mergeCell ref="D215:E215"/>
    <mergeCell ref="D216:E216"/>
    <mergeCell ref="D217:E217"/>
    <mergeCell ref="D218:E218"/>
    <mergeCell ref="D219:E219"/>
    <mergeCell ref="B222:G222"/>
    <mergeCell ref="C240:C241"/>
    <mergeCell ref="D240:E241"/>
    <mergeCell ref="F240:F241"/>
    <mergeCell ref="G240:G241"/>
    <mergeCell ref="C245:C246"/>
    <mergeCell ref="D245:E246"/>
    <mergeCell ref="F245:F246"/>
    <mergeCell ref="G245:G246"/>
    <mergeCell ref="C233:C234"/>
    <mergeCell ref="D233:E234"/>
    <mergeCell ref="F233:F234"/>
    <mergeCell ref="G233:G234"/>
    <mergeCell ref="C235:C236"/>
    <mergeCell ref="D235:E236"/>
    <mergeCell ref="F235:F236"/>
    <mergeCell ref="G235:G236"/>
    <mergeCell ref="C254:C255"/>
    <mergeCell ref="D254:E255"/>
    <mergeCell ref="F254:F255"/>
    <mergeCell ref="G254:G255"/>
    <mergeCell ref="C259:C260"/>
    <mergeCell ref="D259:E260"/>
    <mergeCell ref="F259:F260"/>
    <mergeCell ref="G259:G260"/>
    <mergeCell ref="C250:C251"/>
    <mergeCell ref="D250:E251"/>
    <mergeCell ref="F250:F251"/>
    <mergeCell ref="G250:G251"/>
    <mergeCell ref="C252:C253"/>
    <mergeCell ref="D252:E253"/>
    <mergeCell ref="F252:F253"/>
    <mergeCell ref="G252:G253"/>
    <mergeCell ref="C294:C295"/>
    <mergeCell ref="D294:E295"/>
    <mergeCell ref="F294:F295"/>
    <mergeCell ref="G294:G295"/>
    <mergeCell ref="C282:C283"/>
    <mergeCell ref="D282:E283"/>
    <mergeCell ref="F282:F283"/>
    <mergeCell ref="G282:G283"/>
    <mergeCell ref="C284:C285"/>
    <mergeCell ref="D284:E285"/>
    <mergeCell ref="F284:F285"/>
    <mergeCell ref="G284:G285"/>
    <mergeCell ref="C151:C152"/>
    <mergeCell ref="F151:F152"/>
    <mergeCell ref="G151:G152"/>
    <mergeCell ref="F149:F150"/>
    <mergeCell ref="G149:G150"/>
    <mergeCell ref="D151:E152"/>
    <mergeCell ref="C289:C290"/>
    <mergeCell ref="D289:E290"/>
    <mergeCell ref="F289:F290"/>
    <mergeCell ref="G289:G290"/>
    <mergeCell ref="C268:C269"/>
    <mergeCell ref="D268:E269"/>
    <mergeCell ref="F268:F269"/>
    <mergeCell ref="G268:G269"/>
    <mergeCell ref="D275:E275"/>
    <mergeCell ref="D276:E276"/>
    <mergeCell ref="C261:C262"/>
    <mergeCell ref="D261:E262"/>
    <mergeCell ref="F261:F262"/>
    <mergeCell ref="G261:G262"/>
    <mergeCell ref="C263:C264"/>
    <mergeCell ref="D263:E264"/>
    <mergeCell ref="F263:F264"/>
    <mergeCell ref="G263:G26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Míškovice&amp;C&amp;G&amp;R
&amp;"-,Obyčejné"Tel.:  +420 573 033 029
sales@clevelings.cz
www.clevelings.cz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499984740745262"/>
  </sheetPr>
  <dimension ref="B2:J405"/>
  <sheetViews>
    <sheetView zoomScaleNormal="100" workbookViewId="0">
      <pane ySplit="5" topLeftCell="A6" activePane="bottomLeft" state="frozen"/>
      <selection pane="bottomLeft" activeCell="I8" sqref="I8"/>
    </sheetView>
  </sheetViews>
  <sheetFormatPr defaultColWidth="9.140625" defaultRowHeight="14.25" customHeight="1"/>
  <cols>
    <col min="1" max="1" width="2.140625" style="8" customWidth="1"/>
    <col min="2" max="2" width="35.7109375" style="630" customWidth="1"/>
    <col min="3" max="3" width="13.28515625" style="47" customWidth="1"/>
    <col min="4" max="4" width="15.7109375" style="107" customWidth="1"/>
    <col min="5" max="5" width="10.7109375" style="107" customWidth="1"/>
    <col min="6" max="6" width="14.7109375" style="118" customWidth="1"/>
    <col min="7" max="7" width="14.7109375" style="749" customWidth="1"/>
    <col min="8" max="8" width="2.140625" style="8" customWidth="1"/>
    <col min="9" max="9" width="16.28515625" style="8" bestFit="1" customWidth="1"/>
    <col min="10" max="10" width="9.42578125" style="8" bestFit="1" customWidth="1"/>
    <col min="11" max="16384" width="9.140625" style="8"/>
  </cols>
  <sheetData>
    <row r="2" spans="2:10" ht="20.85" customHeight="1">
      <c r="B2" s="1099" t="s">
        <v>2056</v>
      </c>
      <c r="C2" s="1099"/>
      <c r="D2" s="1099"/>
      <c r="E2" s="1099"/>
      <c r="F2" s="1099"/>
      <c r="G2" s="1099"/>
    </row>
    <row r="3" spans="2:10" ht="14.25" customHeight="1">
      <c r="B3" s="961" t="s">
        <v>1439</v>
      </c>
      <c r="C3" s="964" t="s">
        <v>1547</v>
      </c>
      <c r="D3" s="1100" t="s">
        <v>2070</v>
      </c>
      <c r="E3" s="1100" t="s">
        <v>2071</v>
      </c>
      <c r="F3" s="1103" t="s">
        <v>2073</v>
      </c>
      <c r="G3" s="967" t="s">
        <v>2072</v>
      </c>
    </row>
    <row r="4" spans="2:10" ht="14.25" customHeight="1">
      <c r="B4" s="962"/>
      <c r="C4" s="965"/>
      <c r="D4" s="1101"/>
      <c r="E4" s="1101"/>
      <c r="F4" s="1104"/>
      <c r="G4" s="968"/>
    </row>
    <row r="5" spans="2:10" ht="14.25" customHeight="1">
      <c r="B5" s="963"/>
      <c r="C5" s="966"/>
      <c r="D5" s="1102"/>
      <c r="E5" s="1102"/>
      <c r="F5" s="1105"/>
      <c r="G5" s="750">
        <f>'DISCOUNT CARD'!J14</f>
        <v>0</v>
      </c>
    </row>
    <row r="6" spans="2:10" ht="9.9499999999999993" customHeight="1" thickBot="1">
      <c r="B6" s="751"/>
      <c r="C6" s="742"/>
      <c r="D6" s="752"/>
      <c r="E6" s="752"/>
      <c r="F6" s="753"/>
      <c r="G6" s="571"/>
    </row>
    <row r="7" spans="2:10" ht="14.25" customHeight="1">
      <c r="B7" s="644"/>
      <c r="C7" s="99"/>
      <c r="D7" s="99"/>
      <c r="E7" s="99"/>
      <c r="F7" s="99"/>
      <c r="G7" s="115"/>
      <c r="J7" s="15"/>
    </row>
    <row r="8" spans="2:10" ht="14.25" customHeight="1">
      <c r="B8" s="463"/>
      <c r="C8" s="103">
        <v>20116016</v>
      </c>
      <c r="D8" s="104" t="s">
        <v>92</v>
      </c>
      <c r="E8" s="104" t="s">
        <v>1674</v>
      </c>
      <c r="F8" s="123">
        <v>2.6973091461080974</v>
      </c>
      <c r="G8" s="124">
        <f>F8*(100-$G$5)/100</f>
        <v>2.6973091461080974</v>
      </c>
      <c r="J8" s="15"/>
    </row>
    <row r="9" spans="2:10" ht="14.25" customHeight="1">
      <c r="B9" s="2" t="s">
        <v>1472</v>
      </c>
      <c r="C9" s="95">
        <v>20116020</v>
      </c>
      <c r="D9" s="96" t="s">
        <v>91</v>
      </c>
      <c r="E9" s="96" t="s">
        <v>1675</v>
      </c>
      <c r="F9" s="94">
        <v>2.7507212084072674</v>
      </c>
      <c r="G9" s="125">
        <f t="shared" ref="G9:G17" si="0">F9*(100-$G$5)/100</f>
        <v>2.7507212084072679</v>
      </c>
      <c r="J9" s="15"/>
    </row>
    <row r="10" spans="2:10" ht="14.25" customHeight="1">
      <c r="B10" s="589"/>
      <c r="C10" s="95">
        <v>20116025</v>
      </c>
      <c r="D10" s="96" t="s">
        <v>90</v>
      </c>
      <c r="E10" s="96" t="s">
        <v>1676</v>
      </c>
      <c r="F10" s="94">
        <v>3.4183719871468963</v>
      </c>
      <c r="G10" s="125">
        <f t="shared" si="0"/>
        <v>3.4183719871468963</v>
      </c>
      <c r="J10" s="15"/>
    </row>
    <row r="11" spans="2:10" ht="14.25" customHeight="1">
      <c r="B11" s="1"/>
      <c r="C11" s="95">
        <v>20116032</v>
      </c>
      <c r="D11" s="96" t="s">
        <v>89</v>
      </c>
      <c r="E11" s="96" t="s">
        <v>1677</v>
      </c>
      <c r="F11" s="94">
        <v>4.4465541864059226</v>
      </c>
      <c r="G11" s="125">
        <f t="shared" si="0"/>
        <v>4.4465541864059226</v>
      </c>
      <c r="J11" s="15"/>
    </row>
    <row r="12" spans="2:10" ht="14.25" customHeight="1">
      <c r="B12" s="636"/>
      <c r="C12" s="95">
        <v>20116040</v>
      </c>
      <c r="D12" s="96" t="s">
        <v>88</v>
      </c>
      <c r="E12" s="96">
        <v>72</v>
      </c>
      <c r="F12" s="94">
        <v>6.9702741300417168</v>
      </c>
      <c r="G12" s="125">
        <f t="shared" si="0"/>
        <v>6.9702741300417168</v>
      </c>
      <c r="J12" s="15"/>
    </row>
    <row r="13" spans="2:10" ht="14.25" customHeight="1">
      <c r="B13" s="636"/>
      <c r="C13" s="95">
        <v>20116050</v>
      </c>
      <c r="D13" s="96" t="s">
        <v>83</v>
      </c>
      <c r="E13" s="96">
        <v>44</v>
      </c>
      <c r="F13" s="94">
        <v>9.7610543851733595</v>
      </c>
      <c r="G13" s="125">
        <f t="shared" si="0"/>
        <v>9.7610543851733595</v>
      </c>
      <c r="J13" s="15"/>
    </row>
    <row r="14" spans="2:10" ht="14.25" customHeight="1">
      <c r="B14" s="636"/>
      <c r="C14" s="95">
        <v>20116063</v>
      </c>
      <c r="D14" s="96" t="s">
        <v>84</v>
      </c>
      <c r="E14" s="96">
        <v>30</v>
      </c>
      <c r="F14" s="94">
        <v>13.206132403469844</v>
      </c>
      <c r="G14" s="125">
        <f t="shared" si="0"/>
        <v>13.206132403469844</v>
      </c>
      <c r="J14" s="15"/>
    </row>
    <row r="15" spans="2:10" ht="14.25" customHeight="1">
      <c r="B15" s="636"/>
      <c r="C15" s="95">
        <v>20116075</v>
      </c>
      <c r="D15" s="96" t="s">
        <v>85</v>
      </c>
      <c r="E15" s="96">
        <v>16</v>
      </c>
      <c r="F15" s="94">
        <v>27.573977161946633</v>
      </c>
      <c r="G15" s="125">
        <f t="shared" si="0"/>
        <v>27.573977161946633</v>
      </c>
      <c r="J15" s="15"/>
    </row>
    <row r="16" spans="2:10" ht="14.25" customHeight="1">
      <c r="B16" s="636"/>
      <c r="C16" s="95">
        <v>20116090</v>
      </c>
      <c r="D16" s="96" t="s">
        <v>86</v>
      </c>
      <c r="E16" s="96">
        <v>10</v>
      </c>
      <c r="F16" s="94">
        <v>41.861703826974676</v>
      </c>
      <c r="G16" s="125">
        <f t="shared" si="0"/>
        <v>41.861703826974669</v>
      </c>
      <c r="J16" s="15"/>
    </row>
    <row r="17" spans="2:10" ht="14.25" customHeight="1">
      <c r="B17" s="636"/>
      <c r="C17" s="95">
        <v>20116110</v>
      </c>
      <c r="D17" s="96" t="s">
        <v>87</v>
      </c>
      <c r="E17" s="96">
        <v>5</v>
      </c>
      <c r="F17" s="94">
        <v>78.262024283859191</v>
      </c>
      <c r="G17" s="125">
        <f t="shared" si="0"/>
        <v>78.262024283859191</v>
      </c>
      <c r="J17" s="15"/>
    </row>
    <row r="18" spans="2:10" ht="14.25" customHeight="1" thickBot="1">
      <c r="B18" s="637"/>
      <c r="C18" s="110"/>
      <c r="D18" s="111"/>
      <c r="E18" s="111"/>
      <c r="F18" s="639"/>
      <c r="G18" s="640"/>
      <c r="J18" s="15"/>
    </row>
    <row r="19" spans="2:10" ht="9.9499999999999993" customHeight="1" thickBot="1">
      <c r="B19" s="641"/>
      <c r="C19" s="27"/>
      <c r="F19" s="585"/>
      <c r="G19" s="643"/>
      <c r="J19" s="15"/>
    </row>
    <row r="20" spans="2:10" ht="14.25" customHeight="1">
      <c r="B20" s="754"/>
      <c r="C20" s="755"/>
      <c r="D20" s="756"/>
      <c r="E20" s="756"/>
      <c r="F20" s="757"/>
      <c r="G20" s="572"/>
    </row>
    <row r="21" spans="2:10" ht="14.25" customHeight="1">
      <c r="B21" s="758"/>
      <c r="C21" s="689">
        <v>22516025</v>
      </c>
      <c r="D21" s="104" t="s">
        <v>90</v>
      </c>
      <c r="E21" s="104">
        <v>160</v>
      </c>
      <c r="F21" s="123">
        <v>4.6589487360000001</v>
      </c>
      <c r="G21" s="124">
        <f t="shared" ref="G21:G28" si="1">F21*(100-$G$5)/100</f>
        <v>4.6589487360000001</v>
      </c>
    </row>
    <row r="22" spans="2:10" ht="14.25" customHeight="1">
      <c r="B22" s="589" t="s">
        <v>2057</v>
      </c>
      <c r="C22" s="759">
        <v>22516032</v>
      </c>
      <c r="D22" s="96" t="s">
        <v>89</v>
      </c>
      <c r="E22" s="96">
        <v>100</v>
      </c>
      <c r="F22" s="94">
        <v>8.9899617600000017</v>
      </c>
      <c r="G22" s="125">
        <f t="shared" si="1"/>
        <v>8.9899617600000017</v>
      </c>
    </row>
    <row r="23" spans="2:10" ht="14.25" customHeight="1">
      <c r="B23" s="589"/>
      <c r="C23" s="759">
        <v>22516040</v>
      </c>
      <c r="D23" s="96" t="s">
        <v>88</v>
      </c>
      <c r="E23" s="96">
        <v>60</v>
      </c>
      <c r="F23" s="94">
        <v>13.852456800000001</v>
      </c>
      <c r="G23" s="125">
        <f t="shared" si="1"/>
        <v>13.852456800000001</v>
      </c>
    </row>
    <row r="24" spans="2:10" ht="14.25" customHeight="1">
      <c r="B24" s="50"/>
      <c r="C24" s="689">
        <v>22516050</v>
      </c>
      <c r="D24" s="104" t="s">
        <v>83</v>
      </c>
      <c r="E24" s="104">
        <v>35</v>
      </c>
      <c r="F24" s="123">
        <v>18.375708000000003</v>
      </c>
      <c r="G24" s="124">
        <f t="shared" si="1"/>
        <v>18.375708000000003</v>
      </c>
      <c r="J24" s="15"/>
    </row>
    <row r="25" spans="2:10" ht="14.25" customHeight="1">
      <c r="B25" s="50"/>
      <c r="C25" s="95">
        <v>22516063</v>
      </c>
      <c r="D25" s="96" t="s">
        <v>84</v>
      </c>
      <c r="E25" s="96">
        <v>20</v>
      </c>
      <c r="F25" s="94">
        <v>25.036195392</v>
      </c>
      <c r="G25" s="125">
        <f t="shared" si="1"/>
        <v>25.036195392</v>
      </c>
      <c r="J25" s="15"/>
    </row>
    <row r="26" spans="2:10" ht="14.25" customHeight="1">
      <c r="B26" s="760"/>
      <c r="C26" s="95">
        <v>22516075</v>
      </c>
      <c r="D26" s="96" t="s">
        <v>85</v>
      </c>
      <c r="E26" s="96">
        <v>16</v>
      </c>
      <c r="F26" s="94">
        <v>49.552216896000004</v>
      </c>
      <c r="G26" s="125">
        <f t="shared" si="1"/>
        <v>49.552216896000012</v>
      </c>
      <c r="J26" s="15"/>
    </row>
    <row r="27" spans="2:10" ht="14.25" customHeight="1">
      <c r="B27" s="463"/>
      <c r="C27" s="103">
        <v>22516090</v>
      </c>
      <c r="D27" s="104" t="s">
        <v>86</v>
      </c>
      <c r="E27" s="104">
        <v>10</v>
      </c>
      <c r="F27" s="123">
        <v>68.391558144000001</v>
      </c>
      <c r="G27" s="124">
        <f t="shared" si="1"/>
        <v>68.391558144000001</v>
      </c>
      <c r="J27" s="15"/>
    </row>
    <row r="28" spans="2:10" ht="14.25" customHeight="1">
      <c r="B28" s="65"/>
      <c r="C28" s="95">
        <v>22516110</v>
      </c>
      <c r="D28" s="96" t="s">
        <v>87</v>
      </c>
      <c r="E28" s="96">
        <v>5</v>
      </c>
      <c r="F28" s="94">
        <v>130.78980844800003</v>
      </c>
      <c r="G28" s="125">
        <f t="shared" si="1"/>
        <v>130.78980844800003</v>
      </c>
      <c r="J28" s="15"/>
    </row>
    <row r="29" spans="2:10" ht="14.25" customHeight="1" thickBot="1">
      <c r="B29" s="637"/>
      <c r="C29" s="110"/>
      <c r="D29" s="110"/>
      <c r="E29" s="110"/>
      <c r="F29" s="761"/>
      <c r="G29" s="640"/>
      <c r="J29" s="15"/>
    </row>
    <row r="30" spans="2:10" ht="9.9499999999999993" customHeight="1" thickBot="1">
      <c r="B30" s="641"/>
      <c r="C30" s="27"/>
      <c r="D30" s="27"/>
      <c r="E30" s="27"/>
      <c r="F30" s="643"/>
      <c r="G30" s="643"/>
      <c r="J30" s="15"/>
    </row>
    <row r="31" spans="2:10" ht="14.25" customHeight="1">
      <c r="B31" s="644"/>
      <c r="C31" s="117"/>
      <c r="D31" s="100"/>
      <c r="E31" s="100"/>
      <c r="F31" s="646"/>
      <c r="G31" s="762"/>
      <c r="H31" s="749"/>
      <c r="J31" s="15"/>
    </row>
    <row r="32" spans="2:10" ht="14.25" customHeight="1">
      <c r="B32" s="463"/>
      <c r="C32" s="689">
        <v>2071602016</v>
      </c>
      <c r="D32" s="104" t="s">
        <v>93</v>
      </c>
      <c r="E32" s="104" t="s">
        <v>1678</v>
      </c>
      <c r="F32" s="123">
        <v>3.1246056445014592</v>
      </c>
      <c r="G32" s="124">
        <f t="shared" ref="G32:G50" si="2">F32*(100-$G$5)/100</f>
        <v>3.1246056445014592</v>
      </c>
      <c r="J32" s="15"/>
    </row>
    <row r="33" spans="2:10" ht="14.25" customHeight="1">
      <c r="B33" s="589" t="s">
        <v>2058</v>
      </c>
      <c r="C33" s="759">
        <v>2071602516</v>
      </c>
      <c r="D33" s="96" t="s">
        <v>94</v>
      </c>
      <c r="E33" s="96" t="s">
        <v>1679</v>
      </c>
      <c r="F33" s="94">
        <v>3.2581358002493848</v>
      </c>
      <c r="G33" s="649">
        <f t="shared" si="2"/>
        <v>3.2581358002493848</v>
      </c>
      <c r="J33" s="15"/>
    </row>
    <row r="34" spans="2:10" ht="14.25" customHeight="1">
      <c r="B34" s="589"/>
      <c r="C34" s="759">
        <v>2071602520</v>
      </c>
      <c r="D34" s="96" t="s">
        <v>95</v>
      </c>
      <c r="E34" s="96" t="s">
        <v>1680</v>
      </c>
      <c r="F34" s="94">
        <v>3.2581358002493848</v>
      </c>
      <c r="G34" s="125">
        <f t="shared" si="2"/>
        <v>3.2581358002493848</v>
      </c>
      <c r="J34" s="15"/>
    </row>
    <row r="35" spans="2:10" ht="14.25" customHeight="1">
      <c r="B35" s="1"/>
      <c r="C35" s="759">
        <v>2071603220</v>
      </c>
      <c r="D35" s="96" t="s">
        <v>96</v>
      </c>
      <c r="E35" s="96" t="s">
        <v>1681</v>
      </c>
      <c r="F35" s="94">
        <v>4.1394348281856939</v>
      </c>
      <c r="G35" s="125">
        <f t="shared" si="2"/>
        <v>4.1394348281856939</v>
      </c>
      <c r="J35" s="15"/>
    </row>
    <row r="36" spans="2:10" ht="14.25" customHeight="1">
      <c r="B36" s="636"/>
      <c r="C36" s="759">
        <v>2071603225</v>
      </c>
      <c r="D36" s="96" t="s">
        <v>97</v>
      </c>
      <c r="E36" s="96" t="s">
        <v>1682</v>
      </c>
      <c r="F36" s="94">
        <v>4.246258952784034</v>
      </c>
      <c r="G36" s="125">
        <f t="shared" si="2"/>
        <v>4.246258952784034</v>
      </c>
      <c r="J36" s="15"/>
    </row>
    <row r="37" spans="2:10" ht="14.25" customHeight="1">
      <c r="B37" s="636"/>
      <c r="C37" s="759">
        <v>2071604025</v>
      </c>
      <c r="D37" s="96" t="s">
        <v>98</v>
      </c>
      <c r="E37" s="96">
        <v>100</v>
      </c>
      <c r="F37" s="94">
        <v>7.8520000000000003</v>
      </c>
      <c r="G37" s="125">
        <f t="shared" si="2"/>
        <v>7.8520000000000003</v>
      </c>
      <c r="J37" s="15"/>
    </row>
    <row r="38" spans="2:10" ht="14.25" customHeight="1">
      <c r="B38" s="636"/>
      <c r="C38" s="759">
        <v>2071604032</v>
      </c>
      <c r="D38" s="96" t="s">
        <v>99</v>
      </c>
      <c r="E38" s="96">
        <v>85</v>
      </c>
      <c r="F38" s="94">
        <v>7.8520000000000003</v>
      </c>
      <c r="G38" s="125">
        <f t="shared" si="2"/>
        <v>7.8520000000000003</v>
      </c>
      <c r="J38" s="15"/>
    </row>
    <row r="39" spans="2:10" ht="14.25" customHeight="1">
      <c r="B39" s="869"/>
      <c r="C39" s="759">
        <v>2071605025</v>
      </c>
      <c r="D39" s="96" t="s">
        <v>159</v>
      </c>
      <c r="E39" s="96">
        <v>65</v>
      </c>
      <c r="F39" s="94">
        <v>8.8576800000000002</v>
      </c>
      <c r="G39" s="125">
        <f t="shared" si="2"/>
        <v>8.8576800000000002</v>
      </c>
      <c r="J39" s="15"/>
    </row>
    <row r="40" spans="2:10" ht="14.25" customHeight="1">
      <c r="B40" s="636"/>
      <c r="C40" s="759">
        <v>2071605032</v>
      </c>
      <c r="D40" s="96" t="s">
        <v>100</v>
      </c>
      <c r="E40" s="96">
        <v>60</v>
      </c>
      <c r="F40" s="94">
        <v>8.8530493260874668</v>
      </c>
      <c r="G40" s="125">
        <f t="shared" si="2"/>
        <v>8.8530493260874668</v>
      </c>
      <c r="J40" s="15"/>
    </row>
    <row r="41" spans="2:10" ht="14.25" customHeight="1">
      <c r="B41" s="636"/>
      <c r="C41" s="759">
        <v>2071605040</v>
      </c>
      <c r="D41" s="96" t="s">
        <v>101</v>
      </c>
      <c r="E41" s="96">
        <v>60</v>
      </c>
      <c r="F41" s="94">
        <v>8.9598734506858069</v>
      </c>
      <c r="G41" s="125">
        <f t="shared" si="2"/>
        <v>8.9598734506858069</v>
      </c>
      <c r="J41" s="15"/>
    </row>
    <row r="42" spans="2:10" ht="14.25" customHeight="1">
      <c r="B42" s="869"/>
      <c r="C42" s="759">
        <v>2071606325</v>
      </c>
      <c r="D42" s="96" t="s">
        <v>2343</v>
      </c>
      <c r="E42" s="96">
        <v>40</v>
      </c>
      <c r="F42" s="94">
        <v>10.883808</v>
      </c>
      <c r="G42" s="125">
        <f t="shared" si="2"/>
        <v>10.883807999999998</v>
      </c>
      <c r="J42" s="15"/>
    </row>
    <row r="43" spans="2:10" ht="14.25" customHeight="1">
      <c r="B43" s="636"/>
      <c r="C43" s="759">
        <v>2071606332</v>
      </c>
      <c r="D43" s="96" t="s">
        <v>270</v>
      </c>
      <c r="E43" s="96">
        <v>30</v>
      </c>
      <c r="F43" s="94">
        <v>10.883808</v>
      </c>
      <c r="G43" s="125">
        <f t="shared" si="2"/>
        <v>10.883807999999998</v>
      </c>
      <c r="J43" s="15"/>
    </row>
    <row r="44" spans="2:10" ht="14.25" customHeight="1">
      <c r="B44" s="636"/>
      <c r="C44" s="759">
        <v>2071606340</v>
      </c>
      <c r="D44" s="96" t="s">
        <v>102</v>
      </c>
      <c r="E44" s="96">
        <v>40</v>
      </c>
      <c r="F44" s="94">
        <v>10.88270769345594</v>
      </c>
      <c r="G44" s="125">
        <f t="shared" si="2"/>
        <v>10.882707693455938</v>
      </c>
      <c r="J44" s="15"/>
    </row>
    <row r="45" spans="2:10" ht="14.25" customHeight="1">
      <c r="B45" s="636"/>
      <c r="C45" s="759">
        <v>2071606350</v>
      </c>
      <c r="D45" s="96" t="s">
        <v>103</v>
      </c>
      <c r="E45" s="96">
        <v>30</v>
      </c>
      <c r="F45" s="94">
        <v>11.00288483362907</v>
      </c>
      <c r="G45" s="125">
        <f t="shared" si="2"/>
        <v>11.002884833629071</v>
      </c>
      <c r="J45" s="15"/>
    </row>
    <row r="46" spans="2:10" ht="14.25" customHeight="1">
      <c r="B46" s="636"/>
      <c r="C46" s="759">
        <v>2071607563</v>
      </c>
      <c r="D46" s="96" t="s">
        <v>104</v>
      </c>
      <c r="E46" s="96">
        <v>18</v>
      </c>
      <c r="F46" s="94">
        <v>27.560624146371847</v>
      </c>
      <c r="G46" s="125">
        <f t="shared" si="2"/>
        <v>27.560624146371847</v>
      </c>
      <c r="J46" s="15"/>
    </row>
    <row r="47" spans="2:10" ht="14.25" customHeight="1">
      <c r="B47" s="636"/>
      <c r="C47" s="759">
        <v>2071609063</v>
      </c>
      <c r="D47" s="96" t="s">
        <v>162</v>
      </c>
      <c r="E47" s="96">
        <v>12</v>
      </c>
      <c r="F47" s="94">
        <v>41.859168000000004</v>
      </c>
      <c r="G47" s="125">
        <f t="shared" si="2"/>
        <v>41.859167999999997</v>
      </c>
      <c r="J47" s="15"/>
    </row>
    <row r="48" spans="2:10" ht="14.25" customHeight="1">
      <c r="B48" s="636"/>
      <c r="C48" s="759">
        <v>2071609075</v>
      </c>
      <c r="D48" s="96" t="s">
        <v>161</v>
      </c>
      <c r="E48" s="96">
        <v>12</v>
      </c>
      <c r="F48" s="94">
        <v>41.861703826974676</v>
      </c>
      <c r="G48" s="125">
        <f t="shared" si="2"/>
        <v>41.861703826974669</v>
      </c>
      <c r="J48" s="15"/>
    </row>
    <row r="49" spans="2:10" ht="14.25" customHeight="1">
      <c r="B49" s="636"/>
      <c r="C49" s="759">
        <v>2071611075</v>
      </c>
      <c r="D49" s="96" t="s">
        <v>166</v>
      </c>
      <c r="E49" s="96">
        <v>8</v>
      </c>
      <c r="F49" s="94">
        <v>80.451072000000011</v>
      </c>
      <c r="G49" s="125">
        <f t="shared" si="2"/>
        <v>80.451072000000011</v>
      </c>
      <c r="J49" s="15"/>
    </row>
    <row r="50" spans="2:10" ht="14.25" customHeight="1">
      <c r="B50" s="636"/>
      <c r="C50" s="759">
        <v>2071611090</v>
      </c>
      <c r="D50" s="96" t="s">
        <v>105</v>
      </c>
      <c r="E50" s="96">
        <v>8</v>
      </c>
      <c r="F50" s="94">
        <v>80.451918838125181</v>
      </c>
      <c r="G50" s="125">
        <f t="shared" si="2"/>
        <v>80.451918838125181</v>
      </c>
      <c r="J50" s="15"/>
    </row>
    <row r="51" spans="2:10" ht="14.25" customHeight="1" thickBot="1">
      <c r="B51" s="637"/>
      <c r="C51" s="110"/>
      <c r="D51" s="111"/>
      <c r="E51" s="111"/>
      <c r="F51" s="639"/>
      <c r="G51" s="640"/>
      <c r="J51" s="15"/>
    </row>
    <row r="52" spans="2:10" ht="9.9499999999999993" customHeight="1" thickBot="1">
      <c r="B52" s="641"/>
      <c r="C52" s="27"/>
      <c r="F52" s="585"/>
      <c r="G52" s="643"/>
      <c r="J52" s="15"/>
    </row>
    <row r="53" spans="2:10" ht="14.25" customHeight="1">
      <c r="B53" s="852"/>
      <c r="C53" s="853"/>
      <c r="D53" s="854"/>
      <c r="E53" s="854"/>
      <c r="F53" s="855"/>
      <c r="G53" s="856"/>
      <c r="J53" s="15"/>
    </row>
    <row r="54" spans="2:10" ht="14.25" customHeight="1">
      <c r="B54" s="857"/>
      <c r="C54" s="850" t="s">
        <v>2341</v>
      </c>
      <c r="D54" s="858"/>
      <c r="E54" s="858"/>
      <c r="F54" s="858"/>
      <c r="G54" s="859"/>
      <c r="J54" s="15"/>
    </row>
    <row r="55" spans="2:10" ht="14.25" customHeight="1">
      <c r="B55" s="860"/>
      <c r="C55" s="861"/>
      <c r="F55" s="585"/>
      <c r="G55" s="767"/>
      <c r="J55" s="15"/>
    </row>
    <row r="56" spans="2:10" ht="14.25" customHeight="1">
      <c r="B56" s="860"/>
      <c r="C56" s="867" t="s">
        <v>2340</v>
      </c>
      <c r="F56" s="585"/>
      <c r="G56" s="767"/>
      <c r="J56" s="15"/>
    </row>
    <row r="57" spans="2:10" ht="14.25" customHeight="1">
      <c r="B57" s="862"/>
      <c r="C57" s="641"/>
      <c r="F57" s="585"/>
      <c r="G57" s="767"/>
      <c r="J57" s="15"/>
    </row>
    <row r="58" spans="2:10" ht="14.25" customHeight="1">
      <c r="B58" s="860"/>
      <c r="C58" s="868" t="s">
        <v>2342</v>
      </c>
      <c r="F58" s="585"/>
      <c r="G58" s="767"/>
      <c r="J58" s="15"/>
    </row>
    <row r="59" spans="2:10" ht="14.25" customHeight="1" thickBot="1">
      <c r="B59" s="863"/>
      <c r="C59" s="864"/>
      <c r="D59" s="595"/>
      <c r="E59" s="595"/>
      <c r="F59" s="865"/>
      <c r="G59" s="866"/>
      <c r="J59" s="15"/>
    </row>
    <row r="60" spans="2:10" ht="9.9499999999999993" customHeight="1" thickBot="1">
      <c r="B60" s="641"/>
      <c r="C60" s="27"/>
      <c r="F60" s="585"/>
      <c r="G60" s="643"/>
      <c r="J60" s="15"/>
    </row>
    <row r="61" spans="2:10" ht="14.25" customHeight="1">
      <c r="B61" s="644"/>
      <c r="C61" s="99"/>
      <c r="D61" s="100"/>
      <c r="E61" s="100"/>
      <c r="F61" s="646"/>
      <c r="G61" s="647"/>
      <c r="J61" s="15"/>
    </row>
    <row r="62" spans="2:10" ht="14.25" customHeight="1">
      <c r="B62" s="589" t="s">
        <v>1611</v>
      </c>
      <c r="C62" s="689">
        <v>21116015</v>
      </c>
      <c r="D62" s="104" t="s">
        <v>2017</v>
      </c>
      <c r="E62" s="104" t="s">
        <v>1683</v>
      </c>
      <c r="F62" s="123">
        <v>2.2276800000000003</v>
      </c>
      <c r="G62" s="124">
        <f t="shared" ref="G62:G93" si="3">F62*(100-$G$5)/100</f>
        <v>2.2276800000000003</v>
      </c>
      <c r="J62" s="15"/>
    </row>
    <row r="63" spans="2:10" ht="14.25" customHeight="1">
      <c r="B63" s="589" t="s">
        <v>2059</v>
      </c>
      <c r="C63" s="689">
        <v>21116016</v>
      </c>
      <c r="D63" s="104" t="s">
        <v>106</v>
      </c>
      <c r="E63" s="104" t="s">
        <v>1683</v>
      </c>
      <c r="F63" s="123">
        <v>2.2299536009903576</v>
      </c>
      <c r="G63" s="124">
        <f t="shared" si="3"/>
        <v>2.2299536009903576</v>
      </c>
      <c r="J63" s="15"/>
    </row>
    <row r="64" spans="2:10" ht="14.25" customHeight="1">
      <c r="B64" s="589"/>
      <c r="C64" s="759">
        <v>21116017</v>
      </c>
      <c r="D64" s="96" t="s">
        <v>107</v>
      </c>
      <c r="E64" s="96" t="s">
        <v>1683</v>
      </c>
      <c r="F64" s="94">
        <v>2.2299536009903576</v>
      </c>
      <c r="G64" s="125">
        <f t="shared" si="3"/>
        <v>2.2299536009903576</v>
      </c>
      <c r="J64" s="15"/>
    </row>
    <row r="65" spans="2:10" ht="14.25" customHeight="1">
      <c r="B65" s="589"/>
      <c r="C65" s="759">
        <v>21116019</v>
      </c>
      <c r="D65" s="96" t="s">
        <v>2018</v>
      </c>
      <c r="E65" s="96" t="s">
        <v>1684</v>
      </c>
      <c r="F65" s="94">
        <v>2.3125440000000004</v>
      </c>
      <c r="G65" s="125">
        <f t="shared" si="3"/>
        <v>2.3125440000000004</v>
      </c>
      <c r="J65" s="15"/>
    </row>
    <row r="66" spans="2:10" ht="14.25" customHeight="1">
      <c r="B66" s="589"/>
      <c r="C66" s="759">
        <v>21116020</v>
      </c>
      <c r="D66" s="96" t="s">
        <v>108</v>
      </c>
      <c r="E66" s="96" t="s">
        <v>1684</v>
      </c>
      <c r="F66" s="94">
        <v>2.3100716944391126</v>
      </c>
      <c r="G66" s="125">
        <f t="shared" si="3"/>
        <v>2.3100716944391126</v>
      </c>
      <c r="J66" s="15"/>
    </row>
    <row r="67" spans="2:10" ht="14.25" customHeight="1">
      <c r="B67" s="1"/>
      <c r="C67" s="759">
        <v>21116022</v>
      </c>
      <c r="D67" s="96" t="s">
        <v>109</v>
      </c>
      <c r="E67" s="96" t="s">
        <v>1684</v>
      </c>
      <c r="F67" s="94">
        <v>2.3100716944391126</v>
      </c>
      <c r="G67" s="125">
        <f t="shared" si="3"/>
        <v>2.3100716944391126</v>
      </c>
      <c r="J67" s="15"/>
    </row>
    <row r="68" spans="2:10" ht="14.25" customHeight="1">
      <c r="B68" s="636"/>
      <c r="C68" s="759">
        <v>21116024</v>
      </c>
      <c r="D68" s="96" t="s">
        <v>110</v>
      </c>
      <c r="E68" s="96" t="s">
        <v>1678</v>
      </c>
      <c r="F68" s="94">
        <v>2.7640742239820604</v>
      </c>
      <c r="G68" s="125">
        <f t="shared" si="3"/>
        <v>2.7640742239820604</v>
      </c>
      <c r="J68" s="15"/>
    </row>
    <row r="69" spans="2:10" ht="14.25" customHeight="1">
      <c r="B69" s="636"/>
      <c r="C69" s="759">
        <v>21116025</v>
      </c>
      <c r="D69" s="96" t="s">
        <v>111</v>
      </c>
      <c r="E69" s="96" t="s">
        <v>1678</v>
      </c>
      <c r="F69" s="94">
        <v>2.7640742239820604</v>
      </c>
      <c r="G69" s="125">
        <f t="shared" si="3"/>
        <v>2.7640742239820604</v>
      </c>
      <c r="J69" s="15"/>
    </row>
    <row r="70" spans="2:10" ht="14.25" customHeight="1">
      <c r="B70" s="636"/>
      <c r="C70" s="759">
        <v>21116027</v>
      </c>
      <c r="D70" s="96" t="s">
        <v>112</v>
      </c>
      <c r="E70" s="96" t="s">
        <v>1685</v>
      </c>
      <c r="F70" s="94">
        <v>2.9376634264543631</v>
      </c>
      <c r="G70" s="125">
        <f t="shared" si="3"/>
        <v>2.9376634264543626</v>
      </c>
      <c r="J70" s="15"/>
    </row>
    <row r="71" spans="2:10" ht="14.25" customHeight="1">
      <c r="B71" s="636"/>
      <c r="C71" s="759">
        <v>21116030</v>
      </c>
      <c r="D71" s="96" t="s">
        <v>2019</v>
      </c>
      <c r="E71" s="96" t="s">
        <v>1686</v>
      </c>
      <c r="F71" s="94">
        <v>3.5112480000000006</v>
      </c>
      <c r="G71" s="125">
        <f t="shared" si="3"/>
        <v>3.5112480000000006</v>
      </c>
      <c r="J71" s="15"/>
    </row>
    <row r="72" spans="2:10" ht="14.25" customHeight="1">
      <c r="B72" s="636"/>
      <c r="C72" s="759">
        <v>21116031</v>
      </c>
      <c r="D72" s="96" t="s">
        <v>113</v>
      </c>
      <c r="E72" s="96" t="s">
        <v>1686</v>
      </c>
      <c r="F72" s="94">
        <v>3.511843096170443</v>
      </c>
      <c r="G72" s="125">
        <f t="shared" si="3"/>
        <v>3.511843096170443</v>
      </c>
      <c r="J72" s="15"/>
    </row>
    <row r="73" spans="2:10" ht="14.25" customHeight="1">
      <c r="B73" s="636"/>
      <c r="C73" s="759">
        <v>21116032</v>
      </c>
      <c r="D73" s="96" t="s">
        <v>114</v>
      </c>
      <c r="E73" s="96" t="s">
        <v>1686</v>
      </c>
      <c r="F73" s="94">
        <v>3.511843096170443</v>
      </c>
      <c r="G73" s="125">
        <f t="shared" si="3"/>
        <v>3.511843096170443</v>
      </c>
      <c r="J73" s="15"/>
    </row>
    <row r="74" spans="2:10" ht="14.25" customHeight="1">
      <c r="B74" s="636"/>
      <c r="C74" s="759">
        <v>21116033</v>
      </c>
      <c r="D74" s="96" t="s">
        <v>115</v>
      </c>
      <c r="E74" s="96" t="s">
        <v>1682</v>
      </c>
      <c r="F74" s="94">
        <v>3.511843096170443</v>
      </c>
      <c r="G74" s="125">
        <f t="shared" si="3"/>
        <v>3.511843096170443</v>
      </c>
      <c r="J74" s="15"/>
    </row>
    <row r="75" spans="2:10" ht="14.25" customHeight="1">
      <c r="B75" s="636"/>
      <c r="C75" s="759">
        <v>21116034</v>
      </c>
      <c r="D75" s="96" t="s">
        <v>2020</v>
      </c>
      <c r="E75" s="96" t="s">
        <v>1682</v>
      </c>
      <c r="F75" s="94">
        <v>3.5112480000000006</v>
      </c>
      <c r="G75" s="125">
        <f t="shared" si="3"/>
        <v>3.5112480000000006</v>
      </c>
      <c r="J75" s="15"/>
    </row>
    <row r="76" spans="2:10" ht="14.25" customHeight="1">
      <c r="B76" s="636"/>
      <c r="C76" s="759">
        <v>21116039</v>
      </c>
      <c r="D76" s="96" t="s">
        <v>116</v>
      </c>
      <c r="E76" s="96">
        <v>100</v>
      </c>
      <c r="F76" s="94">
        <v>5.0207338561220016</v>
      </c>
      <c r="G76" s="125">
        <f t="shared" si="3"/>
        <v>5.0207338561220016</v>
      </c>
      <c r="J76" s="15"/>
    </row>
    <row r="77" spans="2:10" ht="14.25" customHeight="1">
      <c r="B77" s="636"/>
      <c r="C77" s="759">
        <v>21116040</v>
      </c>
      <c r="D77" s="96" t="s">
        <v>117</v>
      </c>
      <c r="E77" s="96">
        <v>100</v>
      </c>
      <c r="F77" s="94">
        <v>5.0207338561220016</v>
      </c>
      <c r="G77" s="125">
        <f t="shared" si="3"/>
        <v>5.0207338561220016</v>
      </c>
      <c r="J77" s="15"/>
    </row>
    <row r="78" spans="2:10" ht="14.25" customHeight="1">
      <c r="B78" s="636"/>
      <c r="C78" s="759">
        <v>21116041</v>
      </c>
      <c r="D78" s="96" t="s">
        <v>123</v>
      </c>
      <c r="E78" s="96">
        <v>100</v>
      </c>
      <c r="F78" s="94">
        <v>5.0207338561220016</v>
      </c>
      <c r="G78" s="125">
        <f t="shared" si="3"/>
        <v>5.0207338561220016</v>
      </c>
      <c r="J78" s="15"/>
    </row>
    <row r="79" spans="2:10" ht="14.25" customHeight="1">
      <c r="B79" s="636"/>
      <c r="C79" s="759">
        <v>21116051</v>
      </c>
      <c r="D79" s="96" t="s">
        <v>124</v>
      </c>
      <c r="E79" s="96">
        <v>65</v>
      </c>
      <c r="F79" s="94">
        <v>5.0175840000000003</v>
      </c>
      <c r="G79" s="125">
        <f t="shared" si="3"/>
        <v>5.0175840000000003</v>
      </c>
      <c r="J79" s="15"/>
    </row>
    <row r="80" spans="2:10" ht="14.25" customHeight="1">
      <c r="B80" s="636"/>
      <c r="C80" s="759">
        <v>21116050</v>
      </c>
      <c r="D80" s="96" t="s">
        <v>118</v>
      </c>
      <c r="E80" s="96">
        <v>65</v>
      </c>
      <c r="F80" s="94">
        <v>7.0370392079156803</v>
      </c>
      <c r="G80" s="125">
        <f t="shared" si="3"/>
        <v>7.0370392079156803</v>
      </c>
      <c r="J80" s="15"/>
    </row>
    <row r="81" spans="2:10" ht="14.25" customHeight="1">
      <c r="B81" s="636"/>
      <c r="C81" s="759">
        <v>21116052</v>
      </c>
      <c r="D81" s="96" t="s">
        <v>125</v>
      </c>
      <c r="E81" s="96">
        <v>65</v>
      </c>
      <c r="F81" s="94">
        <v>7.0331039999999998</v>
      </c>
      <c r="G81" s="125">
        <f t="shared" si="3"/>
        <v>7.0331039999999998</v>
      </c>
      <c r="J81" s="15"/>
    </row>
    <row r="82" spans="2:10" ht="14.25" customHeight="1">
      <c r="B82" s="636"/>
      <c r="C82" s="759">
        <v>21116062</v>
      </c>
      <c r="D82" s="96" t="s">
        <v>126</v>
      </c>
      <c r="E82" s="96">
        <v>45</v>
      </c>
      <c r="F82" s="94">
        <v>9.6002400000000012</v>
      </c>
      <c r="G82" s="125">
        <f t="shared" si="3"/>
        <v>9.6002400000000012</v>
      </c>
      <c r="J82" s="15"/>
    </row>
    <row r="83" spans="2:10" ht="14.25" customHeight="1">
      <c r="B83" s="636"/>
      <c r="C83" s="759">
        <v>21116063</v>
      </c>
      <c r="D83" s="96" t="s">
        <v>119</v>
      </c>
      <c r="E83" s="96">
        <v>45</v>
      </c>
      <c r="F83" s="94">
        <v>9.6008181982758511</v>
      </c>
      <c r="G83" s="125">
        <f t="shared" si="3"/>
        <v>9.6008181982758511</v>
      </c>
      <c r="J83" s="15"/>
    </row>
    <row r="84" spans="2:10" ht="14.25" customHeight="1">
      <c r="B84" s="636"/>
      <c r="C84" s="759">
        <v>21116064</v>
      </c>
      <c r="D84" s="96" t="s">
        <v>365</v>
      </c>
      <c r="E84" s="96">
        <v>40</v>
      </c>
      <c r="F84" s="94">
        <v>9.6002400000000012</v>
      </c>
      <c r="G84" s="125">
        <f t="shared" si="3"/>
        <v>9.6002400000000012</v>
      </c>
      <c r="J84" s="15"/>
    </row>
    <row r="85" spans="2:10" ht="14.25" customHeight="1">
      <c r="B85" s="636"/>
      <c r="C85" s="759">
        <v>21116074</v>
      </c>
      <c r="D85" s="96" t="s">
        <v>127</v>
      </c>
      <c r="E85" s="96">
        <v>26</v>
      </c>
      <c r="F85" s="94">
        <v>19.415284645748383</v>
      </c>
      <c r="G85" s="125">
        <f t="shared" si="3"/>
        <v>19.415284645748383</v>
      </c>
      <c r="J85" s="15"/>
    </row>
    <row r="86" spans="2:10" ht="14.25" customHeight="1">
      <c r="B86" s="636"/>
      <c r="C86" s="759">
        <v>21116075</v>
      </c>
      <c r="D86" s="96" t="s">
        <v>120</v>
      </c>
      <c r="E86" s="96">
        <v>26</v>
      </c>
      <c r="F86" s="94">
        <v>19.415284645748383</v>
      </c>
      <c r="G86" s="125">
        <f t="shared" si="3"/>
        <v>19.415284645748383</v>
      </c>
      <c r="J86" s="15"/>
    </row>
    <row r="87" spans="2:10" ht="14.25" customHeight="1">
      <c r="B87" s="636"/>
      <c r="C87" s="759">
        <v>21116076</v>
      </c>
      <c r="D87" s="96" t="s">
        <v>128</v>
      </c>
      <c r="E87" s="96">
        <v>26</v>
      </c>
      <c r="F87" s="94">
        <v>19.41264</v>
      </c>
      <c r="G87" s="125">
        <f t="shared" si="3"/>
        <v>19.41264</v>
      </c>
      <c r="J87" s="15"/>
    </row>
    <row r="88" spans="2:10" ht="14.25" customHeight="1">
      <c r="B88" s="869"/>
      <c r="C88" s="759">
        <v>21116089</v>
      </c>
      <c r="D88" s="96" t="s">
        <v>2027</v>
      </c>
      <c r="E88" s="96">
        <v>16</v>
      </c>
      <c r="F88" s="94">
        <v>28.214921909536674</v>
      </c>
      <c r="G88" s="125">
        <f t="shared" ref="G88" si="4">F88*(100-$G$5)/100</f>
        <v>28.214921909536674</v>
      </c>
      <c r="J88" s="15"/>
    </row>
    <row r="89" spans="2:10" ht="14.25" customHeight="1">
      <c r="B89" s="636"/>
      <c r="C89" s="759">
        <v>21116091</v>
      </c>
      <c r="D89" s="96" t="s">
        <v>2021</v>
      </c>
      <c r="E89" s="96">
        <v>16</v>
      </c>
      <c r="F89" s="94">
        <v>28.217280000000002</v>
      </c>
      <c r="G89" s="125">
        <f t="shared" si="3"/>
        <v>28.217280000000002</v>
      </c>
      <c r="J89" s="15"/>
    </row>
    <row r="90" spans="2:10" ht="14.25" customHeight="1">
      <c r="B90" s="636"/>
      <c r="C90" s="759">
        <v>21116090</v>
      </c>
      <c r="D90" s="96" t="s">
        <v>121</v>
      </c>
      <c r="E90" s="96">
        <v>16</v>
      </c>
      <c r="F90" s="94">
        <v>28.214921909536674</v>
      </c>
      <c r="G90" s="125">
        <f t="shared" si="3"/>
        <v>28.214921909536674</v>
      </c>
      <c r="J90" s="15"/>
    </row>
    <row r="91" spans="2:10" ht="14.25" customHeight="1">
      <c r="B91" s="636"/>
      <c r="C91" s="759">
        <v>21116092</v>
      </c>
      <c r="D91" s="96" t="s">
        <v>2022</v>
      </c>
      <c r="E91" s="96">
        <v>16</v>
      </c>
      <c r="F91" s="94">
        <v>28.217280000000002</v>
      </c>
      <c r="G91" s="125">
        <f t="shared" si="3"/>
        <v>28.217280000000002</v>
      </c>
      <c r="J91" s="15"/>
    </row>
    <row r="92" spans="2:10" ht="14.25" customHeight="1">
      <c r="B92" s="636"/>
      <c r="C92" s="759">
        <v>21116113</v>
      </c>
      <c r="D92" s="96" t="s">
        <v>2023</v>
      </c>
      <c r="E92" s="96">
        <v>8</v>
      </c>
      <c r="F92" s="94">
        <v>58.163664000000004</v>
      </c>
      <c r="G92" s="125">
        <f t="shared" si="3"/>
        <v>58.163664000000011</v>
      </c>
      <c r="J92" s="15"/>
    </row>
    <row r="93" spans="2:10" ht="14.25" customHeight="1">
      <c r="B93" s="636"/>
      <c r="C93" s="759">
        <v>21116110</v>
      </c>
      <c r="D93" s="96" t="s">
        <v>122</v>
      </c>
      <c r="E93" s="96">
        <v>8</v>
      </c>
      <c r="F93" s="94">
        <v>58.165735843796405</v>
      </c>
      <c r="G93" s="125">
        <f t="shared" si="3"/>
        <v>58.165735843796398</v>
      </c>
      <c r="J93" s="15"/>
    </row>
    <row r="94" spans="2:10" ht="14.25" customHeight="1" thickBot="1">
      <c r="B94" s="637"/>
      <c r="C94" s="110"/>
      <c r="D94" s="111"/>
      <c r="E94" s="111"/>
      <c r="F94" s="639"/>
      <c r="G94" s="640"/>
      <c r="J94" s="15"/>
    </row>
    <row r="95" spans="2:10" ht="9.9499999999999993" customHeight="1" thickBot="1">
      <c r="B95" s="641"/>
      <c r="C95" s="27"/>
      <c r="F95" s="585"/>
      <c r="G95" s="643"/>
      <c r="J95" s="15"/>
    </row>
    <row r="96" spans="2:10" ht="14.25" customHeight="1">
      <c r="B96" s="644"/>
      <c r="C96" s="99"/>
      <c r="D96" s="100"/>
      <c r="E96" s="100"/>
      <c r="F96" s="646"/>
      <c r="G96" s="647"/>
      <c r="J96" s="15"/>
    </row>
    <row r="97" spans="2:10" ht="14.25" customHeight="1">
      <c r="B97" s="636"/>
      <c r="C97" s="689">
        <v>22116015</v>
      </c>
      <c r="D97" s="104" t="s">
        <v>2017</v>
      </c>
      <c r="E97" s="104" t="s">
        <v>1683</v>
      </c>
      <c r="F97" s="123">
        <v>1.6548480000000003</v>
      </c>
      <c r="G97" s="124">
        <f t="shared" ref="G97:G131" si="5">F97*(100-$G$5)/100</f>
        <v>1.6548480000000003</v>
      </c>
      <c r="J97" s="15"/>
    </row>
    <row r="98" spans="2:10" ht="14.25" customHeight="1">
      <c r="B98" s="589" t="s">
        <v>1611</v>
      </c>
      <c r="C98" s="689">
        <v>22116016</v>
      </c>
      <c r="D98" s="104" t="s">
        <v>106</v>
      </c>
      <c r="E98" s="104" t="s">
        <v>1683</v>
      </c>
      <c r="F98" s="123">
        <v>1.6557739312742776</v>
      </c>
      <c r="G98" s="124">
        <f t="shared" si="5"/>
        <v>1.6557739312742776</v>
      </c>
      <c r="J98" s="15"/>
    </row>
    <row r="99" spans="2:10" ht="14.25" customHeight="1">
      <c r="B99" s="589" t="s">
        <v>2060</v>
      </c>
      <c r="C99" s="759">
        <v>22116017</v>
      </c>
      <c r="D99" s="96" t="s">
        <v>107</v>
      </c>
      <c r="E99" s="104" t="s">
        <v>1683</v>
      </c>
      <c r="F99" s="94">
        <v>1.6557739312742776</v>
      </c>
      <c r="G99" s="125">
        <f t="shared" si="5"/>
        <v>1.6557739312742776</v>
      </c>
      <c r="J99" s="15"/>
    </row>
    <row r="100" spans="2:10" ht="14.25" customHeight="1">
      <c r="B100" s="589"/>
      <c r="C100" s="759">
        <v>22116020</v>
      </c>
      <c r="D100" s="96" t="s">
        <v>108</v>
      </c>
      <c r="E100" s="96" t="s">
        <v>1684</v>
      </c>
      <c r="F100" s="94">
        <v>1.7358920247230327</v>
      </c>
      <c r="G100" s="125">
        <f t="shared" si="5"/>
        <v>1.7358920247230327</v>
      </c>
      <c r="J100" s="15"/>
    </row>
    <row r="101" spans="2:10" ht="14.25" customHeight="1">
      <c r="B101" s="1"/>
      <c r="C101" s="759">
        <v>22116021</v>
      </c>
      <c r="D101" s="96" t="s">
        <v>109</v>
      </c>
      <c r="E101" s="96" t="s">
        <v>1684</v>
      </c>
      <c r="F101" s="94">
        <v>1.7358920247230327</v>
      </c>
      <c r="G101" s="125">
        <f t="shared" si="5"/>
        <v>1.7358920247230327</v>
      </c>
      <c r="J101" s="15"/>
    </row>
    <row r="102" spans="2:10" ht="14.25" customHeight="1">
      <c r="B102" s="1"/>
      <c r="C102" s="759">
        <v>22116022</v>
      </c>
      <c r="D102" s="96" t="s">
        <v>2024</v>
      </c>
      <c r="E102" s="96" t="s">
        <v>1690</v>
      </c>
      <c r="F102" s="94">
        <v>1.7397119999999999</v>
      </c>
      <c r="G102" s="125">
        <f t="shared" si="5"/>
        <v>1.7397119999999999</v>
      </c>
      <c r="J102" s="15"/>
    </row>
    <row r="103" spans="2:10" ht="14.25" customHeight="1">
      <c r="B103" s="636"/>
      <c r="C103" s="759">
        <v>22116024</v>
      </c>
      <c r="D103" s="96" t="s">
        <v>110</v>
      </c>
      <c r="E103" s="96" t="s">
        <v>1678</v>
      </c>
      <c r="F103" s="94">
        <v>2.2166005854155655</v>
      </c>
      <c r="G103" s="125">
        <f t="shared" si="5"/>
        <v>2.2166005854155655</v>
      </c>
      <c r="J103" s="15"/>
    </row>
    <row r="104" spans="2:10" ht="14.25" customHeight="1">
      <c r="B104" s="636"/>
      <c r="C104" s="759">
        <v>22116025</v>
      </c>
      <c r="D104" s="96" t="s">
        <v>111</v>
      </c>
      <c r="E104" s="96" t="s">
        <v>1685</v>
      </c>
      <c r="F104" s="94">
        <v>2.2166005854155655</v>
      </c>
      <c r="G104" s="125">
        <f t="shared" si="5"/>
        <v>2.2166005854155655</v>
      </c>
      <c r="J104" s="15"/>
    </row>
    <row r="105" spans="2:10" ht="14.25" customHeight="1">
      <c r="B105" s="636"/>
      <c r="C105" s="759">
        <v>22116026</v>
      </c>
      <c r="D105" s="96" t="s">
        <v>112</v>
      </c>
      <c r="E105" s="96" t="s">
        <v>1685</v>
      </c>
      <c r="F105" s="94">
        <v>2.2166005854155655</v>
      </c>
      <c r="G105" s="125">
        <f t="shared" si="5"/>
        <v>2.2166005854155655</v>
      </c>
      <c r="J105" s="15"/>
    </row>
    <row r="106" spans="2:10" ht="14.25" customHeight="1">
      <c r="B106" s="636"/>
      <c r="C106" s="759">
        <v>22116030</v>
      </c>
      <c r="D106" s="96" t="s">
        <v>2019</v>
      </c>
      <c r="E106" s="96" t="s">
        <v>1681</v>
      </c>
      <c r="F106" s="94">
        <v>2.959632</v>
      </c>
      <c r="G106" s="125">
        <f t="shared" si="5"/>
        <v>2.9596320000000005</v>
      </c>
      <c r="J106" s="15"/>
    </row>
    <row r="107" spans="2:10" ht="14.25" customHeight="1">
      <c r="B107" s="636"/>
      <c r="C107" s="759">
        <v>22116031</v>
      </c>
      <c r="D107" s="96" t="s">
        <v>113</v>
      </c>
      <c r="E107" s="96" t="s">
        <v>1681</v>
      </c>
      <c r="F107" s="94">
        <v>2.964369457603949</v>
      </c>
      <c r="G107" s="125">
        <f t="shared" si="5"/>
        <v>2.964369457603949</v>
      </c>
      <c r="J107" s="15"/>
    </row>
    <row r="108" spans="2:10" ht="14.25" customHeight="1">
      <c r="B108" s="636"/>
      <c r="C108" s="759">
        <v>22116032</v>
      </c>
      <c r="D108" s="96" t="s">
        <v>114</v>
      </c>
      <c r="E108" s="96" t="s">
        <v>1681</v>
      </c>
      <c r="F108" s="94">
        <v>2.964369457603949</v>
      </c>
      <c r="G108" s="125">
        <f t="shared" si="5"/>
        <v>2.964369457603949</v>
      </c>
      <c r="J108" s="15"/>
    </row>
    <row r="109" spans="2:10" ht="14.25" customHeight="1">
      <c r="B109" s="636"/>
      <c r="C109" s="759">
        <v>22116033</v>
      </c>
      <c r="D109" s="96" t="s">
        <v>115</v>
      </c>
      <c r="E109" s="96" t="s">
        <v>1681</v>
      </c>
      <c r="F109" s="94">
        <v>2.964369457603949</v>
      </c>
      <c r="G109" s="125">
        <f t="shared" si="5"/>
        <v>2.964369457603949</v>
      </c>
      <c r="J109" s="15"/>
    </row>
    <row r="110" spans="2:10" ht="14.25" customHeight="1">
      <c r="B110" s="636"/>
      <c r="C110" s="759">
        <v>22116034</v>
      </c>
      <c r="D110" s="96" t="s">
        <v>2020</v>
      </c>
      <c r="E110" s="96" t="s">
        <v>1682</v>
      </c>
      <c r="F110" s="94">
        <v>2.964369457603949</v>
      </c>
      <c r="G110" s="125">
        <f t="shared" si="5"/>
        <v>2.964369457603949</v>
      </c>
      <c r="J110" s="15"/>
    </row>
    <row r="111" spans="2:10" ht="14.25" customHeight="1">
      <c r="B111" s="636"/>
      <c r="C111" s="759">
        <v>22116039</v>
      </c>
      <c r="D111" s="96" t="s">
        <v>116</v>
      </c>
      <c r="E111" s="96">
        <v>100</v>
      </c>
      <c r="F111" s="94">
        <v>4.246258952784034</v>
      </c>
      <c r="G111" s="125">
        <f t="shared" si="5"/>
        <v>4.246258952784034</v>
      </c>
      <c r="J111" s="15"/>
    </row>
    <row r="112" spans="2:10" ht="14.25" customHeight="1">
      <c r="B112" s="636"/>
      <c r="C112" s="759">
        <v>22116040</v>
      </c>
      <c r="D112" s="96" t="s">
        <v>117</v>
      </c>
      <c r="E112" s="96">
        <v>100</v>
      </c>
      <c r="F112" s="94">
        <v>4.246258952784034</v>
      </c>
      <c r="G112" s="125">
        <f t="shared" si="5"/>
        <v>4.246258952784034</v>
      </c>
      <c r="J112" s="15"/>
    </row>
    <row r="113" spans="2:10" ht="14.25" customHeight="1">
      <c r="B113" s="636"/>
      <c r="C113" s="759">
        <v>22116041</v>
      </c>
      <c r="D113" s="96" t="s">
        <v>123</v>
      </c>
      <c r="E113" s="96">
        <v>100</v>
      </c>
      <c r="F113" s="94">
        <v>4.246258952784034</v>
      </c>
      <c r="G113" s="125">
        <f t="shared" si="5"/>
        <v>4.246258952784034</v>
      </c>
      <c r="J113" s="15"/>
    </row>
    <row r="114" spans="2:10" ht="14.25" customHeight="1">
      <c r="B114" s="636"/>
      <c r="C114" s="759">
        <v>22116042</v>
      </c>
      <c r="D114" s="96" t="s">
        <v>2025</v>
      </c>
      <c r="E114" s="96">
        <v>100</v>
      </c>
      <c r="F114" s="94">
        <v>4.246258952784034</v>
      </c>
      <c r="G114" s="125">
        <f t="shared" si="5"/>
        <v>4.246258952784034</v>
      </c>
      <c r="J114" s="15"/>
    </row>
    <row r="115" spans="2:10" ht="14.25" customHeight="1">
      <c r="B115" s="636"/>
      <c r="C115" s="759">
        <v>22116048</v>
      </c>
      <c r="D115" s="96" t="s">
        <v>2026</v>
      </c>
      <c r="E115" s="96">
        <v>80</v>
      </c>
      <c r="F115" s="94">
        <v>5.1660960000000005</v>
      </c>
      <c r="G115" s="125">
        <v>89.702915000000019</v>
      </c>
      <c r="J115" s="15"/>
    </row>
    <row r="116" spans="2:10" ht="14.25" customHeight="1">
      <c r="B116" s="636"/>
      <c r="C116" s="759">
        <v>22116049</v>
      </c>
      <c r="D116" s="96" t="s">
        <v>124</v>
      </c>
      <c r="E116" s="96">
        <v>80</v>
      </c>
      <c r="F116" s="94">
        <v>5.1676170274447211</v>
      </c>
      <c r="G116" s="125">
        <f t="shared" si="5"/>
        <v>5.1676170274447211</v>
      </c>
      <c r="J116" s="15"/>
    </row>
    <row r="117" spans="2:10" ht="14.25" customHeight="1">
      <c r="B117" s="636"/>
      <c r="C117" s="759">
        <v>22116050</v>
      </c>
      <c r="D117" s="96" t="s">
        <v>118</v>
      </c>
      <c r="E117" s="96">
        <v>80</v>
      </c>
      <c r="F117" s="94">
        <v>5.2610881364682687</v>
      </c>
      <c r="G117" s="125">
        <f t="shared" si="5"/>
        <v>5.2610881364682687</v>
      </c>
      <c r="J117" s="15"/>
    </row>
    <row r="118" spans="2:10" ht="14.25" customHeight="1">
      <c r="B118" s="636"/>
      <c r="C118" s="759">
        <v>22116051</v>
      </c>
      <c r="D118" s="96" t="s">
        <v>125</v>
      </c>
      <c r="E118" s="96">
        <v>70</v>
      </c>
      <c r="F118" s="94">
        <v>5.5281484479641207</v>
      </c>
      <c r="G118" s="125">
        <f t="shared" si="5"/>
        <v>5.5281484479641207</v>
      </c>
      <c r="J118" s="15"/>
    </row>
    <row r="119" spans="2:10" ht="14.25" customHeight="1">
      <c r="B119" s="636"/>
      <c r="C119" s="759">
        <v>22116062</v>
      </c>
      <c r="D119" s="96" t="s">
        <v>126</v>
      </c>
      <c r="E119" s="96">
        <v>45</v>
      </c>
      <c r="F119" s="94">
        <v>8.3990467965445212</v>
      </c>
      <c r="G119" s="125">
        <f t="shared" si="5"/>
        <v>8.3990467965445212</v>
      </c>
      <c r="J119" s="15"/>
    </row>
    <row r="120" spans="2:10" ht="14.25" customHeight="1">
      <c r="B120" s="636"/>
      <c r="C120" s="759">
        <v>22116063</v>
      </c>
      <c r="D120" s="96" t="s">
        <v>119</v>
      </c>
      <c r="E120" s="96">
        <v>45</v>
      </c>
      <c r="F120" s="94">
        <v>8.3990467965445212</v>
      </c>
      <c r="G120" s="125">
        <f t="shared" si="5"/>
        <v>8.3990467965445212</v>
      </c>
      <c r="J120" s="15"/>
    </row>
    <row r="121" spans="2:10" ht="14.25" customHeight="1">
      <c r="B121" s="636"/>
      <c r="C121" s="759">
        <v>22116064</v>
      </c>
      <c r="D121" s="96" t="s">
        <v>365</v>
      </c>
      <c r="E121" s="96">
        <v>40</v>
      </c>
      <c r="F121" s="94">
        <v>8.3990467965445212</v>
      </c>
      <c r="G121" s="125">
        <f t="shared" si="5"/>
        <v>8.3990467965445212</v>
      </c>
      <c r="J121" s="15"/>
    </row>
    <row r="122" spans="2:10" ht="14.25" customHeight="1">
      <c r="B122" s="636"/>
      <c r="C122" s="759">
        <v>22116074</v>
      </c>
      <c r="D122" s="96" t="s">
        <v>127</v>
      </c>
      <c r="E122" s="96">
        <v>26</v>
      </c>
      <c r="F122" s="94">
        <v>17.398979293954707</v>
      </c>
      <c r="G122" s="125">
        <f t="shared" si="5"/>
        <v>17.398979293954707</v>
      </c>
      <c r="J122" s="15"/>
    </row>
    <row r="123" spans="2:10" ht="14.25" customHeight="1">
      <c r="B123" s="636"/>
      <c r="C123" s="759">
        <v>22116075</v>
      </c>
      <c r="D123" s="96" t="s">
        <v>120</v>
      </c>
      <c r="E123" s="96">
        <v>26</v>
      </c>
      <c r="F123" s="94">
        <v>16.838152639813419</v>
      </c>
      <c r="G123" s="125">
        <f t="shared" si="5"/>
        <v>16.838152639813419</v>
      </c>
      <c r="J123" s="15"/>
    </row>
    <row r="124" spans="2:10" ht="14.25" customHeight="1">
      <c r="B124" s="636"/>
      <c r="C124" s="759">
        <v>22116076</v>
      </c>
      <c r="D124" s="96" t="s">
        <v>128</v>
      </c>
      <c r="E124" s="96">
        <v>26</v>
      </c>
      <c r="F124" s="94">
        <v>16.838152639813419</v>
      </c>
      <c r="G124" s="125">
        <f t="shared" si="5"/>
        <v>16.838152639813419</v>
      </c>
      <c r="J124" s="15"/>
    </row>
    <row r="125" spans="2:10" ht="14.25" customHeight="1">
      <c r="B125" s="636"/>
      <c r="C125" s="759">
        <v>22116091</v>
      </c>
      <c r="D125" s="96" t="s">
        <v>2027</v>
      </c>
      <c r="E125" s="96">
        <v>16</v>
      </c>
      <c r="F125" s="94">
        <v>16.838152639813419</v>
      </c>
      <c r="G125" s="125">
        <f t="shared" si="5"/>
        <v>16.838152639813419</v>
      </c>
      <c r="J125" s="15"/>
    </row>
    <row r="126" spans="2:10" ht="14.25" customHeight="1">
      <c r="B126" s="636"/>
      <c r="C126" s="759">
        <v>22116092</v>
      </c>
      <c r="D126" s="96" t="s">
        <v>2021</v>
      </c>
      <c r="E126" s="96">
        <v>16</v>
      </c>
      <c r="F126" s="94">
        <v>16.838152639813419</v>
      </c>
      <c r="G126" s="125">
        <f t="shared" si="5"/>
        <v>16.838152639813419</v>
      </c>
      <c r="J126" s="15"/>
    </row>
    <row r="127" spans="2:10" ht="14.25" customHeight="1">
      <c r="B127" s="636"/>
      <c r="C127" s="759">
        <v>22116090</v>
      </c>
      <c r="D127" s="96" t="s">
        <v>121</v>
      </c>
      <c r="E127" s="96">
        <v>16</v>
      </c>
      <c r="F127" s="94">
        <v>25.544318794578164</v>
      </c>
      <c r="G127" s="125">
        <f t="shared" si="5"/>
        <v>25.54431879457816</v>
      </c>
      <c r="J127" s="15"/>
    </row>
    <row r="128" spans="2:10" ht="14.25" customHeight="1">
      <c r="B128" s="636"/>
      <c r="C128" s="759">
        <v>22116094</v>
      </c>
      <c r="D128" s="96" t="s">
        <v>2022</v>
      </c>
      <c r="E128" s="96">
        <v>16</v>
      </c>
      <c r="F128" s="94">
        <v>25.544318794578164</v>
      </c>
      <c r="G128" s="125">
        <f t="shared" si="5"/>
        <v>25.54431879457816</v>
      </c>
      <c r="J128" s="15"/>
    </row>
    <row r="129" spans="2:10" ht="14.25" customHeight="1">
      <c r="B129" s="636"/>
      <c r="C129" s="759">
        <v>22116102</v>
      </c>
      <c r="D129" s="96" t="s">
        <v>2028</v>
      </c>
      <c r="E129" s="96">
        <v>8</v>
      </c>
      <c r="F129" s="94">
        <v>53.262768000000008</v>
      </c>
      <c r="G129" s="125">
        <v>961.84193900000014</v>
      </c>
      <c r="J129" s="15"/>
    </row>
    <row r="130" spans="2:10" ht="14.25" customHeight="1">
      <c r="B130" s="636"/>
      <c r="C130" s="759">
        <v>22116103</v>
      </c>
      <c r="D130" s="96" t="s">
        <v>2023</v>
      </c>
      <c r="E130" s="96">
        <v>8</v>
      </c>
      <c r="F130" s="94">
        <v>53.262768000000008</v>
      </c>
      <c r="G130" s="125">
        <v>961.84193900000014</v>
      </c>
      <c r="J130" s="15"/>
    </row>
    <row r="131" spans="2:10" ht="14.25" customHeight="1">
      <c r="B131" s="636"/>
      <c r="C131" s="759">
        <v>22116110</v>
      </c>
      <c r="D131" s="96" t="s">
        <v>122</v>
      </c>
      <c r="E131" s="96">
        <v>8</v>
      </c>
      <c r="F131" s="94">
        <v>53.265179127847524</v>
      </c>
      <c r="G131" s="125">
        <f t="shared" si="5"/>
        <v>53.265179127847524</v>
      </c>
      <c r="J131" s="15"/>
    </row>
    <row r="132" spans="2:10" ht="14.25" customHeight="1" thickBot="1">
      <c r="B132" s="637"/>
      <c r="C132" s="110"/>
      <c r="D132" s="111"/>
      <c r="E132" s="111"/>
      <c r="F132" s="639"/>
      <c r="G132" s="640"/>
      <c r="J132" s="15"/>
    </row>
    <row r="133" spans="2:10" ht="9.9499999999999993" customHeight="1" thickBot="1">
      <c r="B133" s="641"/>
      <c r="C133" s="27"/>
      <c r="F133" s="585"/>
      <c r="G133" s="643"/>
      <c r="J133" s="15"/>
    </row>
    <row r="134" spans="2:10" ht="14.25" customHeight="1">
      <c r="B134" s="644"/>
      <c r="C134" s="99"/>
      <c r="D134" s="100"/>
      <c r="E134" s="100"/>
      <c r="F134" s="646"/>
      <c r="G134" s="647"/>
      <c r="J134" s="15"/>
    </row>
    <row r="135" spans="2:10" ht="14.25" customHeight="1">
      <c r="B135" s="463"/>
      <c r="C135" s="103">
        <v>20616016</v>
      </c>
      <c r="D135" s="104">
        <v>16</v>
      </c>
      <c r="E135" s="104" t="s">
        <v>1687</v>
      </c>
      <c r="F135" s="123">
        <v>1.8694221804709585</v>
      </c>
      <c r="G135" s="124">
        <f t="shared" ref="G135:G144" si="6">F135*(100-$G$5)/100</f>
        <v>1.8694221804709585</v>
      </c>
      <c r="J135" s="15"/>
    </row>
    <row r="136" spans="2:10" ht="14.25" customHeight="1">
      <c r="B136" s="589" t="s">
        <v>2061</v>
      </c>
      <c r="C136" s="95">
        <v>20616020</v>
      </c>
      <c r="D136" s="96">
        <v>20</v>
      </c>
      <c r="E136" s="96" t="s">
        <v>1688</v>
      </c>
      <c r="F136" s="94">
        <v>1.9228342427701284</v>
      </c>
      <c r="G136" s="125">
        <f t="shared" si="6"/>
        <v>1.9228342427701284</v>
      </c>
      <c r="J136" s="15"/>
    </row>
    <row r="137" spans="2:10" ht="14.25" customHeight="1">
      <c r="B137" s="65"/>
      <c r="C137" s="95">
        <v>20616025</v>
      </c>
      <c r="D137" s="96">
        <v>25</v>
      </c>
      <c r="E137" s="96" t="s">
        <v>1689</v>
      </c>
      <c r="F137" s="94">
        <v>2.4035428034626611</v>
      </c>
      <c r="G137" s="125">
        <f t="shared" si="6"/>
        <v>2.4035428034626611</v>
      </c>
      <c r="J137" s="15"/>
    </row>
    <row r="138" spans="2:10" ht="14.25" customHeight="1">
      <c r="B138" s="1"/>
      <c r="C138" s="95">
        <v>20616032</v>
      </c>
      <c r="D138" s="96">
        <v>32</v>
      </c>
      <c r="E138" s="96" t="s">
        <v>1686</v>
      </c>
      <c r="F138" s="94">
        <v>3.0578405666274961</v>
      </c>
      <c r="G138" s="125">
        <f t="shared" si="6"/>
        <v>3.0578405666274961</v>
      </c>
      <c r="J138" s="15"/>
    </row>
    <row r="139" spans="2:10" ht="14.25" customHeight="1">
      <c r="B139" s="636"/>
      <c r="C139" s="95">
        <v>20616040</v>
      </c>
      <c r="D139" s="96">
        <v>40</v>
      </c>
      <c r="E139" s="96">
        <v>125</v>
      </c>
      <c r="F139" s="94">
        <v>4.5400252954294693</v>
      </c>
      <c r="G139" s="125">
        <f t="shared" si="6"/>
        <v>4.5400252954294693</v>
      </c>
      <c r="J139" s="15"/>
    </row>
    <row r="140" spans="2:10" ht="14.25" customHeight="1">
      <c r="B140" s="636"/>
      <c r="C140" s="95">
        <v>20616050</v>
      </c>
      <c r="D140" s="96">
        <v>50</v>
      </c>
      <c r="E140" s="96">
        <v>80</v>
      </c>
      <c r="F140" s="94">
        <v>6.2625643045777108</v>
      </c>
      <c r="G140" s="125">
        <f t="shared" si="6"/>
        <v>6.2625643045777108</v>
      </c>
      <c r="J140" s="15"/>
    </row>
    <row r="141" spans="2:10" ht="14.25" customHeight="1">
      <c r="B141" s="636"/>
      <c r="C141" s="95">
        <v>20616063</v>
      </c>
      <c r="D141" s="96">
        <v>63</v>
      </c>
      <c r="E141" s="96">
        <v>45</v>
      </c>
      <c r="F141" s="94">
        <v>8.7061661547647482</v>
      </c>
      <c r="G141" s="125">
        <f t="shared" si="6"/>
        <v>8.7061661547647482</v>
      </c>
      <c r="J141" s="15"/>
    </row>
    <row r="142" spans="2:10" ht="14.25" customHeight="1">
      <c r="B142" s="636"/>
      <c r="C142" s="95">
        <v>20616075</v>
      </c>
      <c r="D142" s="96">
        <v>75</v>
      </c>
      <c r="E142" s="96">
        <v>26</v>
      </c>
      <c r="F142" s="94">
        <v>17.946452932521197</v>
      </c>
      <c r="G142" s="125">
        <f t="shared" si="6"/>
        <v>17.946452932521197</v>
      </c>
      <c r="J142" s="15"/>
    </row>
    <row r="143" spans="2:10" ht="14.25" customHeight="1">
      <c r="B143" s="636"/>
      <c r="C143" s="95">
        <v>20616090</v>
      </c>
      <c r="D143" s="96">
        <v>90</v>
      </c>
      <c r="E143" s="96">
        <v>16</v>
      </c>
      <c r="F143" s="94">
        <v>29.082867921898202</v>
      </c>
      <c r="G143" s="125">
        <f t="shared" si="6"/>
        <v>29.082867921898199</v>
      </c>
      <c r="J143" s="15"/>
    </row>
    <row r="144" spans="2:10" ht="14.25" customHeight="1">
      <c r="B144" s="636"/>
      <c r="C144" s="95">
        <v>20616110</v>
      </c>
      <c r="D144" s="96">
        <v>110</v>
      </c>
      <c r="E144" s="96">
        <v>10</v>
      </c>
      <c r="F144" s="94">
        <v>58.699856466788098</v>
      </c>
      <c r="G144" s="125">
        <f t="shared" si="6"/>
        <v>58.699856466788098</v>
      </c>
      <c r="J144" s="15"/>
    </row>
    <row r="145" spans="2:10" ht="14.25" customHeight="1" thickBot="1">
      <c r="B145" s="637"/>
      <c r="C145" s="110"/>
      <c r="D145" s="111"/>
      <c r="E145" s="111"/>
      <c r="F145" s="639"/>
      <c r="G145" s="640"/>
      <c r="J145" s="15"/>
    </row>
    <row r="146" spans="2:10" ht="9.9499999999999993" customHeight="1" thickBot="1">
      <c r="B146" s="641"/>
      <c r="C146" s="27"/>
      <c r="F146" s="585"/>
      <c r="G146" s="643"/>
      <c r="J146" s="15"/>
    </row>
    <row r="147" spans="2:10" ht="14.25" customHeight="1">
      <c r="B147" s="644"/>
      <c r="C147" s="99"/>
      <c r="D147" s="100"/>
      <c r="E147" s="100"/>
      <c r="F147" s="646"/>
      <c r="G147" s="647"/>
      <c r="J147" s="15"/>
    </row>
    <row r="148" spans="2:10" ht="14.25" customHeight="1">
      <c r="B148" s="463"/>
      <c r="C148" s="103">
        <v>20416016</v>
      </c>
      <c r="D148" s="104">
        <v>16</v>
      </c>
      <c r="E148" s="104" t="s">
        <v>1690</v>
      </c>
      <c r="F148" s="123">
        <v>2.7507212084072674</v>
      </c>
      <c r="G148" s="124">
        <f t="shared" ref="G148:G157" si="7">F148*(100-$G$5)/100</f>
        <v>2.7507212084072679</v>
      </c>
      <c r="J148" s="15"/>
    </row>
    <row r="149" spans="2:10" ht="14.25" customHeight="1">
      <c r="B149" s="589" t="s">
        <v>2062</v>
      </c>
      <c r="C149" s="95">
        <v>20416020</v>
      </c>
      <c r="D149" s="96">
        <v>20</v>
      </c>
      <c r="E149" s="96" t="s">
        <v>1691</v>
      </c>
      <c r="F149" s="94">
        <v>2.7907802551316454</v>
      </c>
      <c r="G149" s="125">
        <f t="shared" si="7"/>
        <v>2.7907802551316454</v>
      </c>
      <c r="J149" s="15"/>
    </row>
    <row r="150" spans="2:10" ht="14.25" customHeight="1">
      <c r="B150" s="65"/>
      <c r="C150" s="95">
        <v>20416025</v>
      </c>
      <c r="D150" s="96">
        <v>25</v>
      </c>
      <c r="E150" s="96" t="s">
        <v>1692</v>
      </c>
      <c r="F150" s="94">
        <v>3.4851370650208584</v>
      </c>
      <c r="G150" s="125">
        <f t="shared" si="7"/>
        <v>3.4851370650208584</v>
      </c>
      <c r="J150" s="15"/>
    </row>
    <row r="151" spans="2:10" ht="14.25" customHeight="1">
      <c r="B151" s="1"/>
      <c r="C151" s="95">
        <v>20416032</v>
      </c>
      <c r="D151" s="96">
        <v>32</v>
      </c>
      <c r="E151" s="96">
        <v>100</v>
      </c>
      <c r="F151" s="94">
        <v>4.8738506847992848</v>
      </c>
      <c r="G151" s="125">
        <f t="shared" si="7"/>
        <v>4.8738506847992848</v>
      </c>
      <c r="J151" s="15"/>
    </row>
    <row r="152" spans="2:10" ht="14.25" customHeight="1">
      <c r="B152" s="636"/>
      <c r="C152" s="95">
        <v>20416040</v>
      </c>
      <c r="D152" s="96">
        <v>40</v>
      </c>
      <c r="E152" s="96">
        <v>60</v>
      </c>
      <c r="F152" s="94">
        <v>7.5177477686082117</v>
      </c>
      <c r="G152" s="125">
        <f t="shared" si="7"/>
        <v>7.5177477686082117</v>
      </c>
      <c r="J152" s="15"/>
    </row>
    <row r="153" spans="2:10" ht="14.25" customHeight="1">
      <c r="B153" s="636"/>
      <c r="C153" s="95">
        <v>20416050</v>
      </c>
      <c r="D153" s="96">
        <v>50</v>
      </c>
      <c r="E153" s="96">
        <v>36</v>
      </c>
      <c r="F153" s="94">
        <v>10.523135999999999</v>
      </c>
      <c r="G153" s="125">
        <f t="shared" si="7"/>
        <v>10.523135999999999</v>
      </c>
      <c r="J153" s="15"/>
    </row>
    <row r="154" spans="2:10" ht="14.25" customHeight="1">
      <c r="B154" s="636"/>
      <c r="C154" s="95">
        <v>20416063</v>
      </c>
      <c r="D154" s="96">
        <v>63</v>
      </c>
      <c r="E154" s="96">
        <v>24</v>
      </c>
      <c r="F154" s="94">
        <v>14.514727929799511</v>
      </c>
      <c r="G154" s="125">
        <f t="shared" si="7"/>
        <v>14.514727929799511</v>
      </c>
      <c r="J154" s="15"/>
    </row>
    <row r="155" spans="2:10" ht="14.25" customHeight="1">
      <c r="B155" s="636"/>
      <c r="C155" s="95">
        <v>20416075</v>
      </c>
      <c r="D155" s="96">
        <v>75</v>
      </c>
      <c r="E155" s="96">
        <v>12</v>
      </c>
      <c r="F155" s="94">
        <v>29.96416694983451</v>
      </c>
      <c r="G155" s="125">
        <f t="shared" si="7"/>
        <v>29.96416694983451</v>
      </c>
      <c r="J155" s="15"/>
    </row>
    <row r="156" spans="2:10" ht="14.25" customHeight="1">
      <c r="B156" s="636"/>
      <c r="C156" s="95">
        <v>20416090</v>
      </c>
      <c r="D156" s="96">
        <v>90</v>
      </c>
      <c r="E156" s="96">
        <v>8</v>
      </c>
      <c r="F156" s="94">
        <v>44.185128536988593</v>
      </c>
      <c r="G156" s="125">
        <f t="shared" si="7"/>
        <v>44.185128536988593</v>
      </c>
      <c r="J156" s="15"/>
    </row>
    <row r="157" spans="2:10" ht="14.25" customHeight="1">
      <c r="B157" s="636"/>
      <c r="C157" s="95">
        <v>20416110</v>
      </c>
      <c r="D157" s="96">
        <v>110</v>
      </c>
      <c r="E157" s="96">
        <v>4</v>
      </c>
      <c r="F157" s="94">
        <v>100.01408665519628</v>
      </c>
      <c r="G157" s="125">
        <f t="shared" si="7"/>
        <v>100.01408665519628</v>
      </c>
      <c r="J157" s="15"/>
    </row>
    <row r="158" spans="2:10" ht="14.25" customHeight="1" thickBot="1">
      <c r="B158" s="637"/>
      <c r="C158" s="110"/>
      <c r="D158" s="111"/>
      <c r="E158" s="111"/>
      <c r="F158" s="639"/>
      <c r="G158" s="640"/>
      <c r="J158" s="15"/>
    </row>
    <row r="159" spans="2:10" ht="9.9499999999999993" customHeight="1" thickBot="1">
      <c r="B159" s="641"/>
      <c r="C159" s="27"/>
      <c r="F159" s="585"/>
      <c r="G159" s="643"/>
      <c r="J159" s="15"/>
    </row>
    <row r="160" spans="2:10" ht="14.25" customHeight="1">
      <c r="B160" s="644"/>
      <c r="C160" s="99"/>
      <c r="D160" s="99"/>
      <c r="E160" s="99"/>
      <c r="F160" s="763"/>
      <c r="G160" s="647"/>
      <c r="J160" s="15"/>
    </row>
    <row r="161" spans="2:10" ht="14.25" customHeight="1">
      <c r="B161" s="589" t="s">
        <v>2062</v>
      </c>
      <c r="C161" s="689">
        <v>22416016</v>
      </c>
      <c r="D161" s="104" t="s">
        <v>106</v>
      </c>
      <c r="E161" s="104" t="s">
        <v>1693</v>
      </c>
      <c r="F161" s="123">
        <v>2.2967186788643206</v>
      </c>
      <c r="G161" s="124">
        <f>F161*(100-$G$5)/100</f>
        <v>2.2967186788643206</v>
      </c>
      <c r="J161" s="15"/>
    </row>
    <row r="162" spans="2:10" ht="14.25" customHeight="1">
      <c r="B162" s="589" t="s">
        <v>2060</v>
      </c>
      <c r="C162" s="689">
        <v>22416017</v>
      </c>
      <c r="D162" s="104" t="s">
        <v>107</v>
      </c>
      <c r="E162" s="104" t="s">
        <v>1693</v>
      </c>
      <c r="F162" s="123">
        <v>2.301936</v>
      </c>
      <c r="G162" s="124">
        <f>F162*(100-$G$5)/100</f>
        <v>2.301936</v>
      </c>
      <c r="J162" s="15"/>
    </row>
    <row r="163" spans="2:10" ht="14.25" customHeight="1">
      <c r="B163" s="589"/>
      <c r="C163" s="759">
        <v>22416020</v>
      </c>
      <c r="D163" s="96" t="s">
        <v>108</v>
      </c>
      <c r="E163" s="96" t="s">
        <v>1694</v>
      </c>
      <c r="F163" s="94">
        <v>2.4436018501870382</v>
      </c>
      <c r="G163" s="125">
        <f>(F163*(100-$G$5)/100)</f>
        <v>2.4436018501870382</v>
      </c>
      <c r="J163" s="15"/>
    </row>
    <row r="164" spans="2:10" ht="14.25" customHeight="1">
      <c r="B164" s="589"/>
      <c r="C164" s="759">
        <v>22416021</v>
      </c>
      <c r="D164" s="96" t="s">
        <v>109</v>
      </c>
      <c r="E164" s="96" t="s">
        <v>1694</v>
      </c>
      <c r="F164" s="94">
        <v>2.4436018501870382</v>
      </c>
      <c r="G164" s="125">
        <f t="shared" ref="G164:G179" si="8">(F164*(100-$G$5)/100)</f>
        <v>2.4436018501870382</v>
      </c>
      <c r="J164" s="15"/>
    </row>
    <row r="165" spans="2:10" ht="14.25" customHeight="1">
      <c r="B165" s="65"/>
      <c r="C165" s="759">
        <v>22416024</v>
      </c>
      <c r="D165" s="96" t="s">
        <v>110</v>
      </c>
      <c r="E165" s="96" t="s">
        <v>1678</v>
      </c>
      <c r="F165" s="94">
        <v>3.1646646912258367</v>
      </c>
      <c r="G165" s="125">
        <f t="shared" si="8"/>
        <v>3.1646646912258363</v>
      </c>
      <c r="J165" s="15"/>
    </row>
    <row r="166" spans="2:10" ht="14.25" customHeight="1">
      <c r="B166" s="1"/>
      <c r="C166" s="759">
        <v>22416025</v>
      </c>
      <c r="D166" s="96" t="s">
        <v>111</v>
      </c>
      <c r="E166" s="96" t="s">
        <v>1685</v>
      </c>
      <c r="F166" s="94">
        <v>3.1646646912258367</v>
      </c>
      <c r="G166" s="125">
        <f t="shared" si="8"/>
        <v>3.1646646912258363</v>
      </c>
      <c r="J166" s="15"/>
    </row>
    <row r="167" spans="2:10" ht="14.25" customHeight="1">
      <c r="B167" s="1"/>
      <c r="C167" s="759">
        <v>22416026</v>
      </c>
      <c r="D167" s="96" t="s">
        <v>112</v>
      </c>
      <c r="E167" s="96" t="s">
        <v>1679</v>
      </c>
      <c r="F167" s="94">
        <v>3.1646646912258367</v>
      </c>
      <c r="G167" s="125">
        <f t="shared" si="8"/>
        <v>3.1646646912258363</v>
      </c>
      <c r="J167" s="15"/>
    </row>
    <row r="168" spans="2:10" ht="14.25" customHeight="1">
      <c r="B168" s="636"/>
      <c r="C168" s="759">
        <v>22416031</v>
      </c>
      <c r="D168" s="96" t="s">
        <v>113</v>
      </c>
      <c r="E168" s="96" t="s">
        <v>1681</v>
      </c>
      <c r="F168" s="94">
        <v>4.4064951396815442</v>
      </c>
      <c r="G168" s="125">
        <f t="shared" si="8"/>
        <v>4.4064951396815442</v>
      </c>
      <c r="J168" s="15"/>
    </row>
    <row r="169" spans="2:10" ht="14.25" customHeight="1">
      <c r="B169" s="636"/>
      <c r="C169" s="759">
        <v>22416032</v>
      </c>
      <c r="D169" s="96" t="s">
        <v>114</v>
      </c>
      <c r="E169" s="96" t="s">
        <v>1681</v>
      </c>
      <c r="F169" s="94">
        <v>4.4064951396815442</v>
      </c>
      <c r="G169" s="125">
        <f t="shared" si="8"/>
        <v>4.4064951396815442</v>
      </c>
      <c r="J169" s="15"/>
    </row>
    <row r="170" spans="2:10" ht="14.25" customHeight="1">
      <c r="B170" s="636"/>
      <c r="C170" s="759">
        <v>22416040</v>
      </c>
      <c r="D170" s="96" t="s">
        <v>117</v>
      </c>
      <c r="E170" s="96">
        <v>90</v>
      </c>
      <c r="F170" s="94">
        <v>6.2625643045777108</v>
      </c>
      <c r="G170" s="125">
        <f t="shared" si="8"/>
        <v>6.2625643045777108</v>
      </c>
      <c r="J170" s="15"/>
    </row>
    <row r="171" spans="2:10" ht="14.25" customHeight="1">
      <c r="B171" s="636"/>
      <c r="C171" s="759">
        <v>22416041</v>
      </c>
      <c r="D171" s="96" t="s">
        <v>123</v>
      </c>
      <c r="E171" s="96">
        <v>90</v>
      </c>
      <c r="F171" s="94">
        <v>6.2587200000000012</v>
      </c>
      <c r="G171" s="125">
        <f t="shared" si="8"/>
        <v>6.2587200000000003</v>
      </c>
      <c r="J171" s="15"/>
    </row>
    <row r="172" spans="2:10" ht="14.25" customHeight="1">
      <c r="B172" s="636"/>
      <c r="C172" s="759">
        <v>22416050</v>
      </c>
      <c r="D172" s="96" t="s">
        <v>118</v>
      </c>
      <c r="E172" s="96">
        <v>60</v>
      </c>
      <c r="F172" s="94">
        <v>8.5993420301664099</v>
      </c>
      <c r="G172" s="125">
        <f t="shared" si="8"/>
        <v>8.5993420301664099</v>
      </c>
      <c r="J172" s="15"/>
    </row>
    <row r="173" spans="2:10" ht="14.25" customHeight="1">
      <c r="B173" s="636"/>
      <c r="C173" s="759">
        <v>22416052</v>
      </c>
      <c r="D173" s="96" t="s">
        <v>125</v>
      </c>
      <c r="E173" s="96">
        <v>60</v>
      </c>
      <c r="F173" s="94">
        <v>8.5993420301664099</v>
      </c>
      <c r="G173" s="125">
        <f t="shared" si="8"/>
        <v>8.5993420301664099</v>
      </c>
      <c r="J173" s="15"/>
    </row>
    <row r="174" spans="2:10" ht="14.25" customHeight="1">
      <c r="B174" s="636"/>
      <c r="C174" s="759">
        <v>22416063</v>
      </c>
      <c r="D174" s="96" t="s">
        <v>119</v>
      </c>
      <c r="E174" s="96">
        <v>30</v>
      </c>
      <c r="F174" s="94">
        <v>10.802589600007181</v>
      </c>
      <c r="G174" s="125">
        <f t="shared" si="8"/>
        <v>10.802589600007181</v>
      </c>
      <c r="J174" s="15"/>
    </row>
    <row r="175" spans="2:10" ht="14.25" customHeight="1">
      <c r="B175" s="636"/>
      <c r="C175" s="759">
        <v>22416064</v>
      </c>
      <c r="D175" s="96" t="s">
        <v>365</v>
      </c>
      <c r="E175" s="96">
        <v>30</v>
      </c>
      <c r="F175" s="94">
        <v>10.802589600007181</v>
      </c>
      <c r="G175" s="125">
        <f t="shared" si="8"/>
        <v>10.802589600007181</v>
      </c>
      <c r="J175" s="15"/>
    </row>
    <row r="176" spans="2:10" ht="14.25" customHeight="1">
      <c r="B176" s="636"/>
      <c r="C176" s="759">
        <v>22416074</v>
      </c>
      <c r="D176" s="96" t="s">
        <v>120</v>
      </c>
      <c r="E176" s="96">
        <v>15</v>
      </c>
      <c r="F176" s="94">
        <v>18.647103072</v>
      </c>
      <c r="G176" s="125">
        <f t="shared" si="8"/>
        <v>18.647103072</v>
      </c>
      <c r="J176" s="15"/>
    </row>
    <row r="177" spans="2:10" ht="14.25" customHeight="1">
      <c r="B177" s="636"/>
      <c r="C177" s="759">
        <v>22416075</v>
      </c>
      <c r="D177" s="96" t="s">
        <v>128</v>
      </c>
      <c r="E177" s="96">
        <v>15</v>
      </c>
      <c r="F177" s="94">
        <v>18.647103072</v>
      </c>
      <c r="G177" s="125">
        <f t="shared" si="8"/>
        <v>18.647103072</v>
      </c>
      <c r="J177" s="15"/>
    </row>
    <row r="178" spans="2:10" ht="14.25" customHeight="1">
      <c r="B178" s="636"/>
      <c r="C178" s="759">
        <v>22416090</v>
      </c>
      <c r="D178" s="96" t="s">
        <v>121</v>
      </c>
      <c r="E178" s="96">
        <v>10</v>
      </c>
      <c r="F178" s="94">
        <v>27.162123456000003</v>
      </c>
      <c r="G178" s="125">
        <f t="shared" si="8"/>
        <v>27.162123456000003</v>
      </c>
      <c r="J178" s="15"/>
    </row>
    <row r="179" spans="2:10" ht="14.25" customHeight="1">
      <c r="B179" s="636"/>
      <c r="C179" s="759">
        <v>22416110</v>
      </c>
      <c r="D179" s="96" t="s">
        <v>2029</v>
      </c>
      <c r="E179" s="96">
        <v>6</v>
      </c>
      <c r="F179" s="94">
        <v>54.527793215999999</v>
      </c>
      <c r="G179" s="125">
        <f t="shared" si="8"/>
        <v>54.527793215999999</v>
      </c>
      <c r="J179" s="15"/>
    </row>
    <row r="180" spans="2:10" ht="14.25" customHeight="1" thickBot="1">
      <c r="B180" s="637"/>
      <c r="C180" s="110"/>
      <c r="D180" s="111"/>
      <c r="E180" s="111"/>
      <c r="F180" s="639"/>
      <c r="G180" s="640"/>
      <c r="J180" s="15"/>
    </row>
    <row r="181" spans="2:10" ht="14.25" customHeight="1" thickBot="1">
      <c r="B181" s="641"/>
      <c r="C181" s="27"/>
      <c r="F181" s="585"/>
      <c r="G181" s="643"/>
      <c r="J181" s="15"/>
    </row>
    <row r="182" spans="2:10" ht="14.25" customHeight="1">
      <c r="B182" s="644"/>
      <c r="C182" s="99"/>
      <c r="D182" s="100"/>
      <c r="E182" s="100"/>
      <c r="F182" s="646"/>
      <c r="G182" s="647"/>
      <c r="J182" s="15"/>
    </row>
    <row r="183" spans="2:10" ht="14.25" customHeight="1">
      <c r="B183" s="463"/>
      <c r="C183" s="689">
        <v>23416016</v>
      </c>
      <c r="D183" s="104" t="s">
        <v>106</v>
      </c>
      <c r="E183" s="104" t="s">
        <v>1695</v>
      </c>
      <c r="F183" s="123">
        <v>2.7240151772576819</v>
      </c>
      <c r="G183" s="124">
        <f t="shared" ref="G183:G202" si="9">F183*(100-$G$5)/100</f>
        <v>2.7240151772576819</v>
      </c>
      <c r="J183" s="15"/>
    </row>
    <row r="184" spans="2:10" ht="14.25" customHeight="1">
      <c r="B184" s="589" t="s">
        <v>1605</v>
      </c>
      <c r="C184" s="759">
        <v>23416020</v>
      </c>
      <c r="D184" s="96" t="s">
        <v>108</v>
      </c>
      <c r="E184" s="104" t="s">
        <v>1695</v>
      </c>
      <c r="F184" s="94">
        <v>2.7640742239820604</v>
      </c>
      <c r="G184" s="125">
        <f t="shared" si="9"/>
        <v>2.7640742239820604</v>
      </c>
      <c r="J184" s="15"/>
    </row>
    <row r="185" spans="2:10" ht="14.25" customHeight="1">
      <c r="B185" s="589" t="s">
        <v>2059</v>
      </c>
      <c r="C185" s="759">
        <v>23416021</v>
      </c>
      <c r="D185" s="96" t="s">
        <v>109</v>
      </c>
      <c r="E185" s="104" t="s">
        <v>1695</v>
      </c>
      <c r="F185" s="94">
        <v>2.7640742239820604</v>
      </c>
      <c r="G185" s="125">
        <f t="shared" si="9"/>
        <v>2.7640742239820604</v>
      </c>
      <c r="J185" s="15"/>
    </row>
    <row r="186" spans="2:10" ht="14.25" customHeight="1">
      <c r="B186" s="65"/>
      <c r="C186" s="759">
        <v>23416024</v>
      </c>
      <c r="D186" s="96" t="s">
        <v>110</v>
      </c>
      <c r="E186" s="96" t="s">
        <v>1696</v>
      </c>
      <c r="F186" s="94">
        <v>3.69878531421754</v>
      </c>
      <c r="G186" s="125">
        <f t="shared" si="9"/>
        <v>3.69878531421754</v>
      </c>
      <c r="J186" s="15"/>
    </row>
    <row r="187" spans="2:10" ht="14.25" customHeight="1">
      <c r="B187" s="1"/>
      <c r="C187" s="759">
        <v>23416025</v>
      </c>
      <c r="D187" s="96" t="s">
        <v>111</v>
      </c>
      <c r="E187" s="96" t="s">
        <v>1696</v>
      </c>
      <c r="F187" s="94">
        <v>3.69878531421754</v>
      </c>
      <c r="G187" s="125">
        <f t="shared" si="9"/>
        <v>3.69878531421754</v>
      </c>
      <c r="J187" s="15"/>
    </row>
    <row r="188" spans="2:10" ht="14.25" customHeight="1">
      <c r="B188" s="636"/>
      <c r="C188" s="759">
        <v>23416026</v>
      </c>
      <c r="D188" s="96" t="s">
        <v>112</v>
      </c>
      <c r="E188" s="96" t="s">
        <v>1696</v>
      </c>
      <c r="F188" s="94">
        <v>3.69878531421754</v>
      </c>
      <c r="G188" s="125">
        <f t="shared" si="9"/>
        <v>3.69878531421754</v>
      </c>
      <c r="J188" s="15"/>
    </row>
    <row r="189" spans="2:10" ht="14.25" customHeight="1">
      <c r="B189" s="636"/>
      <c r="C189" s="759">
        <v>23416031</v>
      </c>
      <c r="D189" s="96" t="s">
        <v>113</v>
      </c>
      <c r="E189" s="96" t="s">
        <v>1681</v>
      </c>
      <c r="F189" s="94">
        <v>4.8337916380749073</v>
      </c>
      <c r="G189" s="125">
        <f t="shared" si="9"/>
        <v>4.8337916380749073</v>
      </c>
      <c r="J189" s="15"/>
    </row>
    <row r="190" spans="2:10" ht="14.25" customHeight="1">
      <c r="B190" s="636"/>
      <c r="C190" s="759">
        <v>23416032</v>
      </c>
      <c r="D190" s="96" t="s">
        <v>114</v>
      </c>
      <c r="E190" s="96" t="s">
        <v>1681</v>
      </c>
      <c r="F190" s="94">
        <v>4.9139097315236633</v>
      </c>
      <c r="G190" s="125">
        <f t="shared" si="9"/>
        <v>4.9139097315236633</v>
      </c>
      <c r="J190" s="15"/>
    </row>
    <row r="191" spans="2:10" ht="14.25" customHeight="1">
      <c r="B191" s="636"/>
      <c r="C191" s="759">
        <v>23416033</v>
      </c>
      <c r="D191" s="96" t="s">
        <v>2344</v>
      </c>
      <c r="E191" s="96">
        <v>150</v>
      </c>
      <c r="F191" s="94">
        <v>4.9115039999999999</v>
      </c>
      <c r="G191" s="125">
        <f t="shared" ref="G191:G192" si="10">F191*(100-$G$5)/100</f>
        <v>4.9115039999999999</v>
      </c>
      <c r="J191" s="15"/>
    </row>
    <row r="192" spans="2:10" ht="14.25" customHeight="1">
      <c r="B192" s="869"/>
      <c r="C192" s="759">
        <v>23416039</v>
      </c>
      <c r="D192" s="96" t="s">
        <v>116</v>
      </c>
      <c r="E192" s="96">
        <v>90</v>
      </c>
      <c r="F192" s="94">
        <v>7.1604000000000001</v>
      </c>
      <c r="G192" s="125">
        <f t="shared" si="10"/>
        <v>7.1603999999999992</v>
      </c>
      <c r="J192" s="15"/>
    </row>
    <row r="193" spans="2:10" ht="14.25" customHeight="1">
      <c r="B193" s="869"/>
      <c r="C193" s="759">
        <v>23416040</v>
      </c>
      <c r="D193" s="96" t="s">
        <v>117</v>
      </c>
      <c r="E193" s="96">
        <v>75</v>
      </c>
      <c r="F193" s="94">
        <v>7.157216348088812</v>
      </c>
      <c r="G193" s="125">
        <f t="shared" si="9"/>
        <v>7.157216348088812</v>
      </c>
      <c r="J193" s="15"/>
    </row>
    <row r="194" spans="2:10" ht="14.25" customHeight="1">
      <c r="B194" s="636"/>
      <c r="C194" s="759">
        <v>23416041</v>
      </c>
      <c r="D194" s="96" t="s">
        <v>123</v>
      </c>
      <c r="E194" s="96">
        <v>75</v>
      </c>
      <c r="F194" s="94">
        <v>7.1604000000000001</v>
      </c>
      <c r="G194" s="125">
        <f t="shared" si="9"/>
        <v>7.1603999999999992</v>
      </c>
      <c r="J194" s="15"/>
    </row>
    <row r="195" spans="2:10" ht="14.25" customHeight="1">
      <c r="B195" s="636"/>
      <c r="C195" s="759">
        <v>23416050</v>
      </c>
      <c r="D195" s="96" t="s">
        <v>118</v>
      </c>
      <c r="E195" s="96">
        <v>55</v>
      </c>
      <c r="F195" s="94">
        <v>9.6942893072993996</v>
      </c>
      <c r="G195" s="125">
        <f>F195*(100-$G$5)/100</f>
        <v>9.6942893072993996</v>
      </c>
      <c r="J195" s="15"/>
    </row>
    <row r="196" spans="2:10" ht="14.25" customHeight="1">
      <c r="B196" s="636"/>
      <c r="C196" s="759">
        <v>23416051</v>
      </c>
      <c r="D196" s="96" t="s">
        <v>125</v>
      </c>
      <c r="E196" s="96">
        <v>55</v>
      </c>
      <c r="F196" s="94">
        <v>9.6942893072993996</v>
      </c>
      <c r="G196" s="125">
        <f>F196*(100-$G$5)/100</f>
        <v>9.6942893072993996</v>
      </c>
      <c r="J196" s="15"/>
    </row>
    <row r="197" spans="2:10" ht="14.25" customHeight="1">
      <c r="B197" s="636"/>
      <c r="C197" s="759">
        <v>23416063</v>
      </c>
      <c r="D197" s="96" t="s">
        <v>119</v>
      </c>
      <c r="E197" s="96">
        <v>30</v>
      </c>
      <c r="F197" s="94">
        <v>12.19130321978561</v>
      </c>
      <c r="G197" s="125">
        <f t="shared" si="9"/>
        <v>12.19130321978561</v>
      </c>
      <c r="J197" s="15"/>
    </row>
    <row r="198" spans="2:10" ht="14.25" customHeight="1">
      <c r="B198" s="636"/>
      <c r="C198" s="759">
        <v>23416064</v>
      </c>
      <c r="D198" s="96" t="s">
        <v>365</v>
      </c>
      <c r="E198" s="96">
        <v>30</v>
      </c>
      <c r="F198" s="94">
        <v>12.19130321978561</v>
      </c>
      <c r="G198" s="125">
        <f t="shared" si="9"/>
        <v>12.19130321978561</v>
      </c>
      <c r="J198" s="15"/>
    </row>
    <row r="199" spans="2:10" ht="14.25" customHeight="1">
      <c r="B199" s="636"/>
      <c r="C199" s="759">
        <v>23416075</v>
      </c>
      <c r="D199" s="96" t="s">
        <v>120</v>
      </c>
      <c r="E199" s="96">
        <v>15</v>
      </c>
      <c r="F199" s="94">
        <v>26.625913056136369</v>
      </c>
      <c r="G199" s="125">
        <f t="shared" si="9"/>
        <v>26.625913056136369</v>
      </c>
      <c r="J199" s="15"/>
    </row>
    <row r="200" spans="2:10" ht="14.25" customHeight="1">
      <c r="B200" s="636"/>
      <c r="C200" s="759">
        <v>23416076</v>
      </c>
      <c r="D200" s="96" t="s">
        <v>128</v>
      </c>
      <c r="E200" s="96">
        <v>15</v>
      </c>
      <c r="F200" s="94">
        <v>26.625913056136369</v>
      </c>
      <c r="G200" s="125">
        <f t="shared" si="9"/>
        <v>26.625913056136369</v>
      </c>
      <c r="J200" s="15"/>
    </row>
    <row r="201" spans="2:10" ht="14.25" customHeight="1">
      <c r="B201" s="636"/>
      <c r="C201" s="759">
        <v>23416090</v>
      </c>
      <c r="D201" s="96" t="s">
        <v>121</v>
      </c>
      <c r="E201" s="96">
        <v>10</v>
      </c>
      <c r="F201" s="94">
        <v>35.211902070727987</v>
      </c>
      <c r="G201" s="125">
        <f t="shared" si="9"/>
        <v>35.211902070727987</v>
      </c>
      <c r="J201" s="15"/>
    </row>
    <row r="202" spans="2:10" ht="14.25" customHeight="1">
      <c r="B202" s="636"/>
      <c r="C202" s="759">
        <v>23416110</v>
      </c>
      <c r="D202" s="96" t="s">
        <v>122</v>
      </c>
      <c r="E202" s="96">
        <v>6</v>
      </c>
      <c r="F202" s="94">
        <v>80.678920102896654</v>
      </c>
      <c r="G202" s="125">
        <f t="shared" si="9"/>
        <v>80.678920102896654</v>
      </c>
      <c r="J202" s="15"/>
    </row>
    <row r="203" spans="2:10" ht="14.25" customHeight="1" thickBot="1">
      <c r="B203" s="637"/>
      <c r="C203" s="110"/>
      <c r="D203" s="111"/>
      <c r="E203" s="111"/>
      <c r="F203" s="639"/>
      <c r="G203" s="640"/>
      <c r="J203" s="15"/>
    </row>
    <row r="204" spans="2:10" ht="9.9499999999999993" customHeight="1" thickBot="1">
      <c r="B204" s="641"/>
      <c r="C204" s="27"/>
      <c r="F204" s="585"/>
      <c r="G204" s="643"/>
      <c r="J204" s="15"/>
    </row>
    <row r="205" spans="2:10" ht="14.25" customHeight="1">
      <c r="B205" s="644"/>
      <c r="C205" s="99"/>
      <c r="D205" s="100"/>
      <c r="E205" s="100"/>
      <c r="F205" s="646"/>
      <c r="G205" s="647"/>
      <c r="J205" s="15"/>
    </row>
    <row r="206" spans="2:10" ht="14.25" customHeight="1">
      <c r="B206" s="463"/>
      <c r="C206" s="103">
        <v>20216016</v>
      </c>
      <c r="D206" s="104">
        <v>16</v>
      </c>
      <c r="E206" s="104" t="s">
        <v>1696</v>
      </c>
      <c r="F206" s="123">
        <v>4.1928468904848639</v>
      </c>
      <c r="G206" s="124">
        <f t="shared" ref="G206:G215" si="11">F206*(100-$G$5)/100</f>
        <v>4.1928468904848639</v>
      </c>
      <c r="J206" s="15"/>
    </row>
    <row r="207" spans="2:10" ht="14.25" customHeight="1">
      <c r="B207" s="589" t="s">
        <v>1607</v>
      </c>
      <c r="C207" s="95">
        <v>20216020</v>
      </c>
      <c r="D207" s="96">
        <v>20</v>
      </c>
      <c r="E207" s="96" t="s">
        <v>1697</v>
      </c>
      <c r="F207" s="94">
        <v>4.246258952784034</v>
      </c>
      <c r="G207" s="125">
        <f t="shared" si="11"/>
        <v>4.246258952784034</v>
      </c>
      <c r="J207" s="15"/>
    </row>
    <row r="208" spans="2:10" ht="14.25" customHeight="1">
      <c r="B208" s="65"/>
      <c r="C208" s="95">
        <v>20216025</v>
      </c>
      <c r="D208" s="96">
        <v>25</v>
      </c>
      <c r="E208" s="96" t="s">
        <v>1698</v>
      </c>
      <c r="F208" s="94">
        <v>5.2210290897438911</v>
      </c>
      <c r="G208" s="125">
        <f t="shared" si="11"/>
        <v>5.2210290897438911</v>
      </c>
      <c r="J208" s="15"/>
    </row>
    <row r="209" spans="2:10" ht="14.25" customHeight="1">
      <c r="B209" s="1"/>
      <c r="C209" s="95">
        <v>20216032</v>
      </c>
      <c r="D209" s="96">
        <v>32</v>
      </c>
      <c r="E209" s="96">
        <v>70</v>
      </c>
      <c r="F209" s="94">
        <v>6.716566834120659</v>
      </c>
      <c r="G209" s="125">
        <f t="shared" si="11"/>
        <v>6.716566834120659</v>
      </c>
      <c r="J209" s="15"/>
    </row>
    <row r="210" spans="2:10" ht="14.25" customHeight="1">
      <c r="B210" s="636"/>
      <c r="C210" s="95">
        <v>20216040</v>
      </c>
      <c r="D210" s="96">
        <v>40</v>
      </c>
      <c r="E210" s="96">
        <v>40</v>
      </c>
      <c r="F210" s="94">
        <v>12.19130321978561</v>
      </c>
      <c r="G210" s="125">
        <f t="shared" si="11"/>
        <v>12.19130321978561</v>
      </c>
      <c r="J210" s="15"/>
    </row>
    <row r="211" spans="2:10" ht="14.25" customHeight="1">
      <c r="B211" s="636"/>
      <c r="C211" s="95">
        <v>20216050</v>
      </c>
      <c r="D211" s="96">
        <v>50</v>
      </c>
      <c r="E211" s="96">
        <v>25</v>
      </c>
      <c r="F211" s="94">
        <v>15.422732988885404</v>
      </c>
      <c r="G211" s="125">
        <f t="shared" si="11"/>
        <v>15.422732988885405</v>
      </c>
      <c r="J211" s="15"/>
    </row>
    <row r="212" spans="2:10" ht="14.25" customHeight="1">
      <c r="B212" s="636"/>
      <c r="C212" s="95">
        <v>20216063</v>
      </c>
      <c r="D212" s="96">
        <v>63</v>
      </c>
      <c r="E212" s="96">
        <v>15</v>
      </c>
      <c r="F212" s="94">
        <v>19.308460521150042</v>
      </c>
      <c r="G212" s="125">
        <f t="shared" si="11"/>
        <v>19.308460521150042</v>
      </c>
      <c r="J212" s="15"/>
    </row>
    <row r="213" spans="2:10" ht="14.25" customHeight="1">
      <c r="B213" s="636"/>
      <c r="C213" s="95">
        <v>20216075</v>
      </c>
      <c r="D213" s="96">
        <v>75</v>
      </c>
      <c r="E213" s="96">
        <v>8</v>
      </c>
      <c r="F213" s="94">
        <v>45.560489141192221</v>
      </c>
      <c r="G213" s="125">
        <f t="shared" si="11"/>
        <v>45.560489141192221</v>
      </c>
      <c r="J213" s="15"/>
    </row>
    <row r="214" spans="2:10" ht="14.25" customHeight="1">
      <c r="B214" s="636"/>
      <c r="C214" s="95">
        <v>20216090</v>
      </c>
      <c r="D214" s="96">
        <v>90</v>
      </c>
      <c r="E214" s="96">
        <v>5</v>
      </c>
      <c r="F214" s="94">
        <v>67.392669605978028</v>
      </c>
      <c r="G214" s="125">
        <f t="shared" si="11"/>
        <v>67.392669605978028</v>
      </c>
      <c r="J214" s="15"/>
    </row>
    <row r="215" spans="2:10" ht="14.25" customHeight="1">
      <c r="B215" s="636"/>
      <c r="C215" s="95">
        <v>20216110</v>
      </c>
      <c r="D215" s="96">
        <v>110</v>
      </c>
      <c r="E215" s="96">
        <v>2</v>
      </c>
      <c r="F215" s="94">
        <v>134.79869222753089</v>
      </c>
      <c r="G215" s="125">
        <f t="shared" si="11"/>
        <v>134.79869222753089</v>
      </c>
      <c r="J215" s="15"/>
    </row>
    <row r="216" spans="2:10" ht="14.25" customHeight="1" thickBot="1">
      <c r="B216" s="637"/>
      <c r="C216" s="110"/>
      <c r="D216" s="111"/>
      <c r="E216" s="111"/>
      <c r="F216" s="639"/>
      <c r="G216" s="640"/>
      <c r="J216" s="15"/>
    </row>
    <row r="217" spans="2:10" ht="9.9499999999999993" customHeight="1">
      <c r="B217" s="641"/>
      <c r="C217" s="27"/>
      <c r="F217" s="585"/>
      <c r="G217" s="643"/>
      <c r="J217" s="15"/>
    </row>
    <row r="218" spans="2:10" ht="14.25" customHeight="1">
      <c r="B218" s="641"/>
      <c r="C218" s="27"/>
      <c r="F218" s="585"/>
      <c r="G218" s="643"/>
      <c r="J218" s="15"/>
    </row>
    <row r="219" spans="2:10" ht="14.25" customHeight="1">
      <c r="B219" s="641"/>
      <c r="C219" s="27"/>
      <c r="F219" s="585"/>
      <c r="G219" s="643"/>
      <c r="J219" s="15"/>
    </row>
    <row r="220" spans="2:10" ht="14.25" customHeight="1">
      <c r="B220" s="641"/>
      <c r="C220" s="27"/>
      <c r="F220" s="585"/>
      <c r="G220" s="643"/>
      <c r="J220" s="15"/>
    </row>
    <row r="221" spans="2:10" ht="14.25" customHeight="1">
      <c r="B221" s="641"/>
      <c r="C221" s="27"/>
      <c r="F221" s="585"/>
      <c r="G221" s="643"/>
      <c r="J221" s="15"/>
    </row>
    <row r="222" spans="2:10" ht="14.25" customHeight="1" thickBot="1">
      <c r="B222" s="641"/>
      <c r="C222" s="27"/>
      <c r="F222" s="585"/>
      <c r="G222" s="643"/>
      <c r="J222" s="15"/>
    </row>
    <row r="223" spans="2:10" ht="14.25" customHeight="1">
      <c r="B223" s="644"/>
      <c r="C223" s="99"/>
      <c r="D223" s="100"/>
      <c r="E223" s="100"/>
      <c r="F223" s="646"/>
      <c r="G223" s="647"/>
      <c r="J223" s="15"/>
    </row>
    <row r="224" spans="2:10" ht="14.25" customHeight="1">
      <c r="B224" s="463"/>
      <c r="C224" s="689">
        <v>21216016</v>
      </c>
      <c r="D224" s="104" t="s">
        <v>106</v>
      </c>
      <c r="E224" s="104" t="s">
        <v>1685</v>
      </c>
      <c r="F224" s="123">
        <v>3.6186672207687836</v>
      </c>
      <c r="G224" s="124">
        <f t="shared" ref="G224:G246" si="12">F224*(100-$G$5)/100</f>
        <v>3.6186672207687836</v>
      </c>
      <c r="J224" s="15"/>
    </row>
    <row r="225" spans="2:10" ht="14.25" customHeight="1">
      <c r="B225" s="589" t="s">
        <v>1607</v>
      </c>
      <c r="C225" s="689">
        <v>21216017</v>
      </c>
      <c r="D225" s="104" t="s">
        <v>107</v>
      </c>
      <c r="E225" s="104" t="s">
        <v>1685</v>
      </c>
      <c r="F225" s="123">
        <v>3.6186672207687836</v>
      </c>
      <c r="G225" s="124">
        <f t="shared" si="12"/>
        <v>3.6186672207687836</v>
      </c>
      <c r="J225" s="15"/>
    </row>
    <row r="226" spans="2:10" ht="14.25" customHeight="1">
      <c r="B226" s="589" t="s">
        <v>2059</v>
      </c>
      <c r="C226" s="759">
        <v>21216020</v>
      </c>
      <c r="D226" s="96" t="s">
        <v>108</v>
      </c>
      <c r="E226" s="96" t="s">
        <v>1676</v>
      </c>
      <c r="F226" s="94">
        <v>3.69878531421754</v>
      </c>
      <c r="G226" s="125">
        <f t="shared" si="12"/>
        <v>3.69878531421754</v>
      </c>
      <c r="J226" s="15"/>
    </row>
    <row r="227" spans="2:10" ht="14.25" customHeight="1">
      <c r="B227" s="589"/>
      <c r="C227" s="759">
        <v>21216021</v>
      </c>
      <c r="D227" s="96" t="s">
        <v>109</v>
      </c>
      <c r="E227" s="96" t="s">
        <v>1676</v>
      </c>
      <c r="F227" s="94">
        <v>3.69878531421754</v>
      </c>
      <c r="G227" s="125">
        <f t="shared" si="12"/>
        <v>3.69878531421754</v>
      </c>
      <c r="J227" s="15"/>
    </row>
    <row r="228" spans="2:10" ht="14.25" customHeight="1">
      <c r="B228" s="65"/>
      <c r="C228" s="759">
        <v>21216024</v>
      </c>
      <c r="D228" s="96" t="s">
        <v>110</v>
      </c>
      <c r="E228" s="96" t="s">
        <v>1699</v>
      </c>
      <c r="F228" s="94">
        <v>4.7136144979017738</v>
      </c>
      <c r="G228" s="125">
        <f t="shared" si="12"/>
        <v>4.7136144979017738</v>
      </c>
      <c r="J228" s="15"/>
    </row>
    <row r="229" spans="2:10" ht="14.25" customHeight="1">
      <c r="B229" s="1"/>
      <c r="C229" s="759">
        <v>21216025</v>
      </c>
      <c r="D229" s="96" t="s">
        <v>111</v>
      </c>
      <c r="E229" s="96" t="s">
        <v>1699</v>
      </c>
      <c r="F229" s="94">
        <v>4.7136144979017738</v>
      </c>
      <c r="G229" s="125">
        <f t="shared" si="12"/>
        <v>4.7136144979017738</v>
      </c>
      <c r="J229" s="15"/>
    </row>
    <row r="230" spans="2:10" ht="14.25" customHeight="1">
      <c r="B230" s="636"/>
      <c r="C230" s="759">
        <v>21216026</v>
      </c>
      <c r="D230" s="96" t="s">
        <v>112</v>
      </c>
      <c r="E230" s="96" t="s">
        <v>1699</v>
      </c>
      <c r="F230" s="94">
        <v>4.7136144979017738</v>
      </c>
      <c r="G230" s="125">
        <f t="shared" si="12"/>
        <v>4.7136144979017738</v>
      </c>
      <c r="J230" s="15"/>
    </row>
    <row r="231" spans="2:10" ht="14.25" customHeight="1">
      <c r="B231" s="869"/>
      <c r="C231" s="759">
        <v>21216030</v>
      </c>
      <c r="D231" s="96" t="s">
        <v>2019</v>
      </c>
      <c r="E231" s="96">
        <v>100</v>
      </c>
      <c r="F231" s="94">
        <v>6.5027040000000005</v>
      </c>
      <c r="G231" s="125">
        <f t="shared" si="12"/>
        <v>6.5027039999999996</v>
      </c>
      <c r="J231" s="15"/>
    </row>
    <row r="232" spans="2:10" ht="14.25" customHeight="1">
      <c r="B232" s="636"/>
      <c r="C232" s="759">
        <v>21216031</v>
      </c>
      <c r="D232" s="96" t="s">
        <v>113</v>
      </c>
      <c r="E232" s="96">
        <v>100</v>
      </c>
      <c r="F232" s="94">
        <v>6.5029185849239761</v>
      </c>
      <c r="G232" s="125">
        <f t="shared" si="12"/>
        <v>6.5029185849239761</v>
      </c>
      <c r="J232" s="15"/>
    </row>
    <row r="233" spans="2:10" ht="14.25" customHeight="1">
      <c r="B233" s="636"/>
      <c r="C233" s="759">
        <v>21216032</v>
      </c>
      <c r="D233" s="96" t="s">
        <v>114</v>
      </c>
      <c r="E233" s="96">
        <v>100</v>
      </c>
      <c r="F233" s="94">
        <v>6.5029185849239761</v>
      </c>
      <c r="G233" s="125">
        <f t="shared" si="12"/>
        <v>6.5029185849239761</v>
      </c>
      <c r="J233" s="15"/>
    </row>
    <row r="234" spans="2:10" ht="14.25" customHeight="1">
      <c r="B234" s="869"/>
      <c r="C234" s="759">
        <v>21216033</v>
      </c>
      <c r="D234" s="96" t="s">
        <v>115</v>
      </c>
      <c r="E234" s="96">
        <v>80</v>
      </c>
      <c r="F234" s="94">
        <v>6.5027040000000005</v>
      </c>
      <c r="G234" s="125">
        <f t="shared" si="12"/>
        <v>6.5027039999999996</v>
      </c>
      <c r="J234" s="15"/>
    </row>
    <row r="235" spans="2:10" ht="14.25" customHeight="1">
      <c r="B235" s="869"/>
      <c r="C235" s="759">
        <v>21216039</v>
      </c>
      <c r="D235" s="96" t="s">
        <v>116</v>
      </c>
      <c r="E235" s="96">
        <v>50</v>
      </c>
      <c r="F235" s="94">
        <v>9.8972640000000016</v>
      </c>
      <c r="G235" s="125">
        <f t="shared" si="12"/>
        <v>9.8972640000000016</v>
      </c>
      <c r="J235" s="15"/>
    </row>
    <row r="236" spans="2:10" ht="14.25" customHeight="1">
      <c r="B236" s="636"/>
      <c r="C236" s="759">
        <v>21216040</v>
      </c>
      <c r="D236" s="96" t="s">
        <v>117</v>
      </c>
      <c r="E236" s="96">
        <v>45</v>
      </c>
      <c r="F236" s="94">
        <v>9.8945845409212883</v>
      </c>
      <c r="G236" s="125">
        <f t="shared" si="12"/>
        <v>9.8945845409212883</v>
      </c>
      <c r="J236" s="15"/>
    </row>
    <row r="237" spans="2:10" ht="14.25" customHeight="1">
      <c r="B237" s="636"/>
      <c r="C237" s="759">
        <v>21216041</v>
      </c>
      <c r="D237" s="96" t="s">
        <v>123</v>
      </c>
      <c r="E237" s="96">
        <v>45</v>
      </c>
      <c r="F237" s="94">
        <v>9.8945845409212883</v>
      </c>
      <c r="G237" s="125">
        <f t="shared" si="12"/>
        <v>9.8945845409212883</v>
      </c>
      <c r="J237" s="15"/>
    </row>
    <row r="238" spans="2:10" ht="14.25" customHeight="1">
      <c r="B238" s="636"/>
      <c r="C238" s="759">
        <v>21216050</v>
      </c>
      <c r="D238" s="96" t="s">
        <v>118</v>
      </c>
      <c r="E238" s="96">
        <v>30</v>
      </c>
      <c r="F238" s="94">
        <v>13.139367325595879</v>
      </c>
      <c r="G238" s="125">
        <f t="shared" si="12"/>
        <v>13.139367325595879</v>
      </c>
      <c r="J238" s="15"/>
    </row>
    <row r="239" spans="2:10" ht="14.25" customHeight="1">
      <c r="B239" s="636"/>
      <c r="C239" s="759">
        <v>21216052</v>
      </c>
      <c r="D239" s="96" t="s">
        <v>125</v>
      </c>
      <c r="E239" s="96">
        <v>30</v>
      </c>
      <c r="F239" s="94">
        <v>13.139367325595879</v>
      </c>
      <c r="G239" s="125">
        <f t="shared" si="12"/>
        <v>13.139367325595879</v>
      </c>
      <c r="J239" s="15"/>
    </row>
    <row r="240" spans="2:10" ht="14.25" customHeight="1">
      <c r="B240" s="636"/>
      <c r="C240" s="759">
        <v>21216063</v>
      </c>
      <c r="D240" s="96" t="s">
        <v>119</v>
      </c>
      <c r="E240" s="96">
        <v>18</v>
      </c>
      <c r="F240" s="94">
        <v>19.241695443276079</v>
      </c>
      <c r="G240" s="125">
        <f t="shared" si="12"/>
        <v>19.241695443276079</v>
      </c>
      <c r="J240" s="15"/>
    </row>
    <row r="241" spans="2:10" ht="14.25" customHeight="1">
      <c r="B241" s="636"/>
      <c r="C241" s="759">
        <v>21216064</v>
      </c>
      <c r="D241" s="96" t="s">
        <v>365</v>
      </c>
      <c r="E241" s="96">
        <v>18</v>
      </c>
      <c r="F241" s="94">
        <v>19.241695443276079</v>
      </c>
      <c r="G241" s="125">
        <f t="shared" si="12"/>
        <v>19.241695443276079</v>
      </c>
      <c r="J241" s="15"/>
    </row>
    <row r="242" spans="2:10" ht="14.25" customHeight="1">
      <c r="B242" s="636"/>
      <c r="C242" s="759">
        <v>21216074</v>
      </c>
      <c r="D242" s="96" t="s">
        <v>2030</v>
      </c>
      <c r="E242" s="96">
        <v>10</v>
      </c>
      <c r="F242" s="94">
        <v>35.144303999999998</v>
      </c>
      <c r="G242" s="125">
        <f t="shared" si="12"/>
        <v>35.144303999999998</v>
      </c>
      <c r="J242" s="15"/>
    </row>
    <row r="243" spans="2:10" ht="14.25" customHeight="1">
      <c r="B243" s="636"/>
      <c r="C243" s="759">
        <v>21216075</v>
      </c>
      <c r="D243" s="96" t="s">
        <v>120</v>
      </c>
      <c r="E243" s="96">
        <v>10</v>
      </c>
      <c r="F243" s="94">
        <v>35.145136992854013</v>
      </c>
      <c r="G243" s="125">
        <f t="shared" si="12"/>
        <v>35.145136992854013</v>
      </c>
      <c r="J243" s="15"/>
    </row>
    <row r="244" spans="2:10" ht="14.25" customHeight="1">
      <c r="B244" s="636"/>
      <c r="C244" s="759">
        <v>21216076</v>
      </c>
      <c r="D244" s="96" t="s">
        <v>128</v>
      </c>
      <c r="E244" s="96">
        <v>10</v>
      </c>
      <c r="F244" s="94">
        <v>35.144303999999998</v>
      </c>
      <c r="G244" s="125">
        <f t="shared" si="12"/>
        <v>35.144303999999998</v>
      </c>
      <c r="J244" s="15"/>
    </row>
    <row r="245" spans="2:10" ht="14.25" customHeight="1">
      <c r="B245" s="636"/>
      <c r="C245" s="759">
        <v>21216090</v>
      </c>
      <c r="D245" s="96" t="s">
        <v>121</v>
      </c>
      <c r="E245" s="96">
        <v>7</v>
      </c>
      <c r="F245" s="94">
        <v>51.582699165423662</v>
      </c>
      <c r="G245" s="125">
        <f t="shared" si="12"/>
        <v>51.582699165423662</v>
      </c>
      <c r="J245" s="15"/>
    </row>
    <row r="246" spans="2:10" ht="14.25" customHeight="1">
      <c r="B246" s="636"/>
      <c r="C246" s="95">
        <v>21216110</v>
      </c>
      <c r="D246" s="96" t="s">
        <v>122</v>
      </c>
      <c r="E246" s="96">
        <v>4</v>
      </c>
      <c r="F246" s="94">
        <v>105.3285868539637</v>
      </c>
      <c r="G246" s="125">
        <f t="shared" si="12"/>
        <v>105.3285868539637</v>
      </c>
      <c r="J246" s="15"/>
    </row>
    <row r="247" spans="2:10" ht="14.25" customHeight="1" thickBot="1">
      <c r="B247" s="637"/>
      <c r="C247" s="110"/>
      <c r="D247" s="111"/>
      <c r="E247" s="111"/>
      <c r="F247" s="639"/>
      <c r="G247" s="640"/>
      <c r="J247" s="15"/>
    </row>
    <row r="248" spans="2:10" ht="14.25" customHeight="1" thickBot="1">
      <c r="B248" s="641"/>
      <c r="C248" s="27"/>
      <c r="F248" s="585"/>
      <c r="G248" s="643"/>
      <c r="J248" s="15"/>
    </row>
    <row r="249" spans="2:10" ht="14.25" customHeight="1">
      <c r="B249" s="644"/>
      <c r="C249" s="99"/>
      <c r="D249" s="100"/>
      <c r="E249" s="100"/>
      <c r="F249" s="646"/>
      <c r="G249" s="647"/>
      <c r="J249" s="15"/>
    </row>
    <row r="250" spans="2:10" ht="14.25" customHeight="1">
      <c r="B250" s="463"/>
      <c r="C250" s="689">
        <v>22216016</v>
      </c>
      <c r="D250" s="104" t="s">
        <v>106</v>
      </c>
      <c r="E250" s="104" t="s">
        <v>1685</v>
      </c>
      <c r="F250" s="123">
        <v>2.9243104108795706</v>
      </c>
      <c r="G250" s="124">
        <f t="shared" ref="G250:G271" si="13">F250*(100-$G$5)/100</f>
        <v>2.9243104108795706</v>
      </c>
      <c r="J250" s="15"/>
    </row>
    <row r="251" spans="2:10" ht="14.25" customHeight="1">
      <c r="B251" s="589" t="s">
        <v>2063</v>
      </c>
      <c r="C251" s="689">
        <v>22216017</v>
      </c>
      <c r="D251" s="104" t="s">
        <v>107</v>
      </c>
      <c r="E251" s="104" t="s">
        <v>1685</v>
      </c>
      <c r="F251" s="123">
        <v>2.9243104108795706</v>
      </c>
      <c r="G251" s="124">
        <f t="shared" si="13"/>
        <v>2.9243104108795706</v>
      </c>
      <c r="J251" s="15"/>
    </row>
    <row r="252" spans="2:10" ht="14.25" customHeight="1">
      <c r="B252" s="589" t="s">
        <v>2060</v>
      </c>
      <c r="C252" s="759">
        <v>22216020</v>
      </c>
      <c r="D252" s="96" t="s">
        <v>108</v>
      </c>
      <c r="E252" s="96" t="s">
        <v>1700</v>
      </c>
      <c r="F252" s="94">
        <v>2.9243104108795706</v>
      </c>
      <c r="G252" s="125">
        <f t="shared" si="13"/>
        <v>2.9243104108795706</v>
      </c>
      <c r="J252" s="15"/>
    </row>
    <row r="253" spans="2:10" ht="14.25" customHeight="1">
      <c r="B253" s="589"/>
      <c r="C253" s="759">
        <v>22216021</v>
      </c>
      <c r="D253" s="96" t="s">
        <v>109</v>
      </c>
      <c r="E253" s="96" t="s">
        <v>1700</v>
      </c>
      <c r="F253" s="94">
        <v>2.9243104108795706</v>
      </c>
      <c r="G253" s="125">
        <f>F253*(100-$G$5)/100</f>
        <v>2.9243104108795706</v>
      </c>
      <c r="J253" s="15"/>
    </row>
    <row r="254" spans="2:10" ht="14.25" customHeight="1">
      <c r="B254" s="589"/>
      <c r="C254" s="759">
        <v>22216022</v>
      </c>
      <c r="D254" s="96" t="s">
        <v>2024</v>
      </c>
      <c r="E254" s="96" t="s">
        <v>1699</v>
      </c>
      <c r="F254" s="94">
        <v>2.9243104108795706</v>
      </c>
      <c r="G254" s="125">
        <f>F254*(100-$G$5)/100</f>
        <v>2.9243104108795706</v>
      </c>
      <c r="J254" s="15"/>
    </row>
    <row r="255" spans="2:10" ht="14.25" customHeight="1">
      <c r="B255" s="463"/>
      <c r="C255" s="759">
        <v>22216024</v>
      </c>
      <c r="D255" s="96" t="s">
        <v>110</v>
      </c>
      <c r="E255" s="96" t="s">
        <v>1697</v>
      </c>
      <c r="F255" s="94">
        <v>4.0593167347369379</v>
      </c>
      <c r="G255" s="125">
        <f t="shared" si="13"/>
        <v>4.0593167347369379</v>
      </c>
      <c r="J255" s="15"/>
    </row>
    <row r="256" spans="2:10" ht="14.25" customHeight="1">
      <c r="B256" s="65"/>
      <c r="C256" s="759">
        <v>22216025</v>
      </c>
      <c r="D256" s="96" t="s">
        <v>111</v>
      </c>
      <c r="E256" s="96" t="s">
        <v>1697</v>
      </c>
      <c r="F256" s="94">
        <v>4.0593167347369379</v>
      </c>
      <c r="G256" s="125">
        <f t="shared" si="13"/>
        <v>4.0593167347369379</v>
      </c>
      <c r="J256" s="15"/>
    </row>
    <row r="257" spans="2:10" ht="14.25" customHeight="1">
      <c r="B257" s="65"/>
      <c r="C257" s="759">
        <v>22216026</v>
      </c>
      <c r="D257" s="96" t="s">
        <v>112</v>
      </c>
      <c r="E257" s="96" t="s">
        <v>1677</v>
      </c>
      <c r="F257" s="94">
        <v>4.0593167347369379</v>
      </c>
      <c r="G257" s="125">
        <f t="shared" si="13"/>
        <v>4.0593167347369379</v>
      </c>
      <c r="J257" s="15"/>
    </row>
    <row r="258" spans="2:10" ht="14.25" customHeight="1">
      <c r="B258" s="65"/>
      <c r="C258" s="759">
        <v>22216030</v>
      </c>
      <c r="D258" s="96" t="s">
        <v>2019</v>
      </c>
      <c r="E258" s="96">
        <v>100</v>
      </c>
      <c r="F258" s="94">
        <v>5.6328480000000001</v>
      </c>
      <c r="G258" s="125">
        <f t="shared" si="13"/>
        <v>5.6328480000000001</v>
      </c>
      <c r="J258" s="15"/>
    </row>
    <row r="259" spans="2:10" ht="14.25" customHeight="1">
      <c r="B259" s="65"/>
      <c r="C259" s="759">
        <v>22216031</v>
      </c>
      <c r="D259" s="96" t="s">
        <v>113</v>
      </c>
      <c r="E259" s="96">
        <v>100</v>
      </c>
      <c r="F259" s="94">
        <v>5.6349725725624618</v>
      </c>
      <c r="G259" s="125">
        <f t="shared" si="13"/>
        <v>5.6349725725624618</v>
      </c>
      <c r="J259" s="15"/>
    </row>
    <row r="260" spans="2:10" ht="14.25" customHeight="1">
      <c r="B260" s="65"/>
      <c r="C260" s="759">
        <v>22216032</v>
      </c>
      <c r="D260" s="96" t="s">
        <v>114</v>
      </c>
      <c r="E260" s="96">
        <v>85</v>
      </c>
      <c r="F260" s="94">
        <v>5.6349725725624618</v>
      </c>
      <c r="G260" s="125">
        <f t="shared" si="13"/>
        <v>5.6349725725624618</v>
      </c>
      <c r="J260" s="15"/>
    </row>
    <row r="261" spans="2:10" ht="14.25" customHeight="1">
      <c r="B261" s="65"/>
      <c r="C261" s="759">
        <v>22216039</v>
      </c>
      <c r="D261" s="96" t="s">
        <v>116</v>
      </c>
      <c r="E261" s="96">
        <v>50</v>
      </c>
      <c r="F261" s="94">
        <v>8.0652214071747057</v>
      </c>
      <c r="G261" s="125">
        <f t="shared" si="13"/>
        <v>8.0652214071747057</v>
      </c>
      <c r="J261" s="15"/>
    </row>
    <row r="262" spans="2:10" ht="14.25" customHeight="1">
      <c r="B262" s="1"/>
      <c r="C262" s="759">
        <v>22216040</v>
      </c>
      <c r="D262" s="96" t="s">
        <v>117</v>
      </c>
      <c r="E262" s="96">
        <v>50</v>
      </c>
      <c r="F262" s="94">
        <v>8.0652214071747057</v>
      </c>
      <c r="G262" s="125">
        <f t="shared" si="13"/>
        <v>8.0652214071747057</v>
      </c>
      <c r="J262" s="15"/>
    </row>
    <row r="263" spans="2:10" ht="14.25" customHeight="1">
      <c r="B263" s="1"/>
      <c r="C263" s="759">
        <v>22216041</v>
      </c>
      <c r="D263" s="96" t="s">
        <v>123</v>
      </c>
      <c r="E263" s="96">
        <v>50</v>
      </c>
      <c r="F263" s="94">
        <v>8.0652214071747057</v>
      </c>
      <c r="G263" s="125">
        <f t="shared" si="13"/>
        <v>8.0652214071747057</v>
      </c>
      <c r="J263" s="15"/>
    </row>
    <row r="264" spans="2:10" ht="14.25" customHeight="1">
      <c r="B264" s="636"/>
      <c r="C264" s="759">
        <v>22216050</v>
      </c>
      <c r="D264" s="96" t="s">
        <v>118</v>
      </c>
      <c r="E264" s="96">
        <v>30</v>
      </c>
      <c r="F264" s="94">
        <v>11.243239113975338</v>
      </c>
      <c r="G264" s="125">
        <f t="shared" si="13"/>
        <v>11.24323911397534</v>
      </c>
      <c r="J264" s="15"/>
    </row>
    <row r="265" spans="2:10" ht="14.25" customHeight="1">
      <c r="B265" s="636"/>
      <c r="C265" s="759">
        <v>22216052</v>
      </c>
      <c r="D265" s="96" t="s">
        <v>125</v>
      </c>
      <c r="E265" s="96">
        <v>35</v>
      </c>
      <c r="F265" s="94">
        <v>11.243239113975338</v>
      </c>
      <c r="G265" s="125">
        <f t="shared" si="13"/>
        <v>11.24323911397534</v>
      </c>
      <c r="J265" s="15"/>
    </row>
    <row r="266" spans="2:10" ht="14.25" customHeight="1">
      <c r="B266" s="636"/>
      <c r="C266" s="759">
        <v>22216063</v>
      </c>
      <c r="D266" s="96" t="s">
        <v>119</v>
      </c>
      <c r="E266" s="96">
        <v>20</v>
      </c>
      <c r="F266" s="94">
        <v>16.824799624238626</v>
      </c>
      <c r="G266" s="125">
        <f t="shared" si="13"/>
        <v>16.824799624238626</v>
      </c>
      <c r="J266" s="15"/>
    </row>
    <row r="267" spans="2:10" ht="14.25" customHeight="1">
      <c r="B267" s="636"/>
      <c r="C267" s="759">
        <v>22216074</v>
      </c>
      <c r="D267" s="96" t="s">
        <v>2030</v>
      </c>
      <c r="E267" s="96">
        <v>10</v>
      </c>
      <c r="F267" s="94">
        <v>40.415249471999999</v>
      </c>
      <c r="G267" s="125">
        <f t="shared" si="13"/>
        <v>40.415249471999999</v>
      </c>
      <c r="J267" s="15"/>
    </row>
    <row r="268" spans="2:10" ht="14.25" customHeight="1">
      <c r="B268" s="636"/>
      <c r="C268" s="759">
        <v>22216075</v>
      </c>
      <c r="D268" s="96" t="s">
        <v>120</v>
      </c>
      <c r="E268" s="96">
        <v>10</v>
      </c>
      <c r="F268" s="94">
        <v>40.415249471999999</v>
      </c>
      <c r="G268" s="125">
        <f t="shared" si="13"/>
        <v>40.415249471999999</v>
      </c>
      <c r="J268" s="15"/>
    </row>
    <row r="269" spans="2:10" ht="14.25" customHeight="1">
      <c r="B269" s="636"/>
      <c r="C269" s="759">
        <v>22216076</v>
      </c>
      <c r="D269" s="96" t="s">
        <v>128</v>
      </c>
      <c r="E269" s="96">
        <v>10</v>
      </c>
      <c r="F269" s="94">
        <v>40.415249471999999</v>
      </c>
      <c r="G269" s="125">
        <f t="shared" si="13"/>
        <v>40.415249471999999</v>
      </c>
      <c r="J269" s="15"/>
    </row>
    <row r="270" spans="2:10" ht="14.25" customHeight="1">
      <c r="B270" s="636"/>
      <c r="C270" s="759">
        <v>22216090</v>
      </c>
      <c r="D270" s="96" t="s">
        <v>121</v>
      </c>
      <c r="E270" s="96">
        <v>6</v>
      </c>
      <c r="F270" s="94">
        <v>64.648567775999993</v>
      </c>
      <c r="G270" s="125">
        <f t="shared" si="13"/>
        <v>64.648567775999993</v>
      </c>
      <c r="J270" s="15"/>
    </row>
    <row r="271" spans="2:10" ht="14.25" customHeight="1">
      <c r="B271" s="636"/>
      <c r="C271" s="759">
        <v>22216110</v>
      </c>
      <c r="D271" s="96" t="s">
        <v>122</v>
      </c>
      <c r="E271" s="96">
        <v>4</v>
      </c>
      <c r="F271" s="94">
        <v>76.770880992000002</v>
      </c>
      <c r="G271" s="125">
        <f t="shared" si="13"/>
        <v>76.770880992000002</v>
      </c>
      <c r="J271" s="15"/>
    </row>
    <row r="272" spans="2:10" ht="14.25" customHeight="1" thickBot="1">
      <c r="B272" s="637"/>
      <c r="C272" s="110"/>
      <c r="D272" s="111"/>
      <c r="E272" s="111"/>
      <c r="F272" s="639"/>
      <c r="G272" s="640"/>
      <c r="J272" s="15"/>
    </row>
    <row r="273" spans="2:10" ht="14.25" customHeight="1">
      <c r="B273" s="739"/>
      <c r="C273" s="146"/>
      <c r="D273" s="30"/>
      <c r="E273" s="30"/>
      <c r="F273" s="93"/>
      <c r="G273" s="793"/>
      <c r="J273" s="15"/>
    </row>
    <row r="274" spans="2:10" ht="14.25" customHeight="1" thickBot="1">
      <c r="B274" s="739"/>
      <c r="C274" s="146"/>
      <c r="D274" s="30"/>
      <c r="E274" s="30"/>
      <c r="F274" s="93"/>
      <c r="G274" s="793"/>
      <c r="J274" s="15"/>
    </row>
    <row r="275" spans="2:10" ht="9.9499999999999993" customHeight="1">
      <c r="B275" s="644"/>
      <c r="C275" s="99"/>
      <c r="D275" s="99"/>
      <c r="E275" s="99"/>
      <c r="F275" s="763"/>
      <c r="G275" s="647"/>
      <c r="J275" s="15"/>
    </row>
    <row r="276" spans="2:10" ht="14.25" customHeight="1">
      <c r="B276" s="636"/>
      <c r="C276" s="689">
        <v>23216020</v>
      </c>
      <c r="D276" s="104" t="s">
        <v>93</v>
      </c>
      <c r="E276" s="189" t="s">
        <v>1699</v>
      </c>
      <c r="F276" s="123">
        <v>4.0709260800000004</v>
      </c>
      <c r="G276" s="124">
        <f t="shared" ref="G276" si="14">F276*(100-$G$5)/100</f>
        <v>4.0709260800000004</v>
      </c>
      <c r="J276" s="15"/>
    </row>
    <row r="277" spans="2:10" ht="14.25" customHeight="1">
      <c r="B277" s="589" t="s">
        <v>1607</v>
      </c>
      <c r="C277" s="103">
        <v>23216024</v>
      </c>
      <c r="D277" s="104" t="s">
        <v>94</v>
      </c>
      <c r="E277" s="104">
        <v>20</v>
      </c>
      <c r="F277" s="123">
        <v>5.0874989339959651</v>
      </c>
      <c r="G277" s="124">
        <f t="shared" ref="G277:G289" si="15">F277*(100-$G$5)/100</f>
        <v>5.0874989339959651</v>
      </c>
      <c r="J277" s="15"/>
    </row>
    <row r="278" spans="2:10" ht="14.25" customHeight="1">
      <c r="B278" s="764" t="s">
        <v>2064</v>
      </c>
      <c r="C278" s="95">
        <v>23216025</v>
      </c>
      <c r="D278" s="96" t="s">
        <v>95</v>
      </c>
      <c r="E278" s="194" t="s">
        <v>1677</v>
      </c>
      <c r="F278" s="94">
        <v>5.0874989339959651</v>
      </c>
      <c r="G278" s="125">
        <f t="shared" si="15"/>
        <v>5.0874989339959651</v>
      </c>
      <c r="J278" s="15"/>
    </row>
    <row r="279" spans="2:10" ht="14.25" customHeight="1">
      <c r="B279" s="764"/>
      <c r="C279" s="95">
        <v>23216032</v>
      </c>
      <c r="D279" s="96" t="s">
        <v>97</v>
      </c>
      <c r="E279" s="194">
        <v>80</v>
      </c>
      <c r="F279" s="94">
        <v>6.4895655693491845</v>
      </c>
      <c r="G279" s="125">
        <f t="shared" si="15"/>
        <v>6.4895655693491845</v>
      </c>
      <c r="J279" s="15"/>
    </row>
    <row r="280" spans="2:10" ht="14.25" customHeight="1">
      <c r="B280" s="765"/>
      <c r="C280" s="95">
        <v>23216040</v>
      </c>
      <c r="D280" s="96" t="s">
        <v>99</v>
      </c>
      <c r="E280" s="194">
        <v>40</v>
      </c>
      <c r="F280" s="94">
        <v>11.790712752541832</v>
      </c>
      <c r="G280" s="125">
        <f t="shared" si="15"/>
        <v>11.790712752541832</v>
      </c>
      <c r="J280" s="15"/>
    </row>
    <row r="281" spans="2:10" ht="14.25" customHeight="1">
      <c r="B281" s="870"/>
      <c r="C281" s="95">
        <v>23216048</v>
      </c>
      <c r="D281" s="96" t="s">
        <v>159</v>
      </c>
      <c r="E281" s="194">
        <v>25</v>
      </c>
      <c r="F281" s="94">
        <v>14.405664</v>
      </c>
      <c r="G281" s="125">
        <f t="shared" si="15"/>
        <v>14.405664</v>
      </c>
      <c r="J281" s="15"/>
    </row>
    <row r="282" spans="2:10" ht="14.25" customHeight="1">
      <c r="B282" s="766"/>
      <c r="C282" s="759">
        <v>23216050</v>
      </c>
      <c r="D282" s="96" t="s">
        <v>101</v>
      </c>
      <c r="E282" s="194">
        <v>25</v>
      </c>
      <c r="F282" s="94">
        <v>14.407903805201171</v>
      </c>
      <c r="G282" s="125">
        <f t="shared" si="15"/>
        <v>14.407903805201169</v>
      </c>
      <c r="J282" s="15"/>
    </row>
    <row r="283" spans="2:10" ht="14.25" customHeight="1">
      <c r="B283" s="766"/>
      <c r="C283" s="759">
        <v>23216060</v>
      </c>
      <c r="D283" s="96" t="s">
        <v>303</v>
      </c>
      <c r="E283" s="194">
        <v>16</v>
      </c>
      <c r="F283" s="94">
        <v>27.026425920000001</v>
      </c>
      <c r="G283" s="125">
        <f t="shared" si="15"/>
        <v>27.026425920000001</v>
      </c>
      <c r="J283" s="15"/>
    </row>
    <row r="284" spans="2:10" ht="14.25" customHeight="1">
      <c r="B284" s="766"/>
      <c r="C284" s="759">
        <v>23216061</v>
      </c>
      <c r="D284" s="96" t="s">
        <v>270</v>
      </c>
      <c r="E284" s="194">
        <v>16</v>
      </c>
      <c r="F284" s="94">
        <v>27.026425920000001</v>
      </c>
      <c r="G284" s="125">
        <f t="shared" si="15"/>
        <v>27.026425920000001</v>
      </c>
      <c r="J284" s="15"/>
    </row>
    <row r="285" spans="2:10" ht="14.25" customHeight="1">
      <c r="B285" s="766"/>
      <c r="C285" s="759">
        <v>23216062</v>
      </c>
      <c r="D285" s="96" t="s">
        <v>102</v>
      </c>
      <c r="E285" s="194">
        <v>16</v>
      </c>
      <c r="F285" s="94">
        <v>27.026425920000001</v>
      </c>
      <c r="G285" s="125">
        <f t="shared" si="15"/>
        <v>27.026425920000001</v>
      </c>
      <c r="J285" s="15"/>
    </row>
    <row r="286" spans="2:10" ht="14.25" customHeight="1">
      <c r="B286" s="650"/>
      <c r="C286" s="759">
        <v>23216063</v>
      </c>
      <c r="D286" s="96" t="s">
        <v>103</v>
      </c>
      <c r="E286" s="194">
        <v>16</v>
      </c>
      <c r="F286" s="94">
        <v>27.026425920000001</v>
      </c>
      <c r="G286" s="125">
        <f t="shared" si="15"/>
        <v>27.026425920000001</v>
      </c>
      <c r="J286" s="15"/>
    </row>
    <row r="287" spans="2:10" ht="14.25" customHeight="1">
      <c r="B287" s="650"/>
      <c r="C287" s="759">
        <v>23216075</v>
      </c>
      <c r="D287" s="96" t="s">
        <v>104</v>
      </c>
      <c r="E287" s="194">
        <v>8</v>
      </c>
      <c r="F287" s="94">
        <v>42.552485663999995</v>
      </c>
      <c r="G287" s="125">
        <f t="shared" si="15"/>
        <v>42.552485663999995</v>
      </c>
      <c r="J287" s="15"/>
    </row>
    <row r="288" spans="2:10" ht="14.25" customHeight="1">
      <c r="B288" s="650"/>
      <c r="C288" s="759">
        <v>23216090</v>
      </c>
      <c r="D288" s="96" t="s">
        <v>161</v>
      </c>
      <c r="E288" s="194">
        <v>5</v>
      </c>
      <c r="F288" s="94">
        <v>60.724647359999999</v>
      </c>
      <c r="G288" s="125">
        <f t="shared" si="15"/>
        <v>60.724647359999999</v>
      </c>
      <c r="J288" s="15"/>
    </row>
    <row r="289" spans="2:10" ht="14.25" customHeight="1">
      <c r="B289" s="650"/>
      <c r="C289" s="759">
        <v>23216110</v>
      </c>
      <c r="D289" s="96" t="s">
        <v>105</v>
      </c>
      <c r="E289" s="194">
        <v>2</v>
      </c>
      <c r="F289" s="94">
        <v>101.01550742400001</v>
      </c>
      <c r="G289" s="125">
        <f t="shared" si="15"/>
        <v>101.01550742400001</v>
      </c>
      <c r="J289" s="15"/>
    </row>
    <row r="290" spans="2:10" ht="9.9499999999999993" customHeight="1" thickBot="1">
      <c r="B290" s="651"/>
      <c r="C290" s="110"/>
      <c r="D290" s="111"/>
      <c r="E290" s="111"/>
      <c r="F290" s="639"/>
      <c r="G290" s="640"/>
      <c r="J290" s="15"/>
    </row>
    <row r="291" spans="2:10" ht="9.9499999999999993" customHeight="1" thickBot="1">
      <c r="B291" s="641"/>
      <c r="C291" s="27"/>
      <c r="F291" s="585"/>
      <c r="G291" s="643"/>
      <c r="J291" s="15"/>
    </row>
    <row r="292" spans="2:10" ht="14.25" customHeight="1">
      <c r="B292" s="644"/>
      <c r="C292" s="99"/>
      <c r="D292" s="100"/>
      <c r="E292" s="100"/>
      <c r="F292" s="646"/>
      <c r="G292" s="647"/>
      <c r="J292" s="15"/>
    </row>
    <row r="293" spans="2:10" ht="14.25" customHeight="1">
      <c r="B293" s="648" t="s">
        <v>2065</v>
      </c>
      <c r="C293" s="128" t="s">
        <v>912</v>
      </c>
      <c r="D293" s="129" t="s">
        <v>106</v>
      </c>
      <c r="E293" s="129">
        <v>50</v>
      </c>
      <c r="F293" s="586" t="s">
        <v>2416</v>
      </c>
      <c r="G293" s="818" t="s">
        <v>2066</v>
      </c>
      <c r="J293" s="15"/>
    </row>
    <row r="294" spans="2:10" ht="14.25" customHeight="1">
      <c r="B294" s="1"/>
      <c r="C294" s="103" t="s">
        <v>913</v>
      </c>
      <c r="D294" s="104" t="s">
        <v>108</v>
      </c>
      <c r="E294" s="189" t="s">
        <v>1701</v>
      </c>
      <c r="F294" s="123">
        <v>8.21659306916216</v>
      </c>
      <c r="G294" s="124">
        <f>F294*(100-$G$5)/100</f>
        <v>8.21659306916216</v>
      </c>
      <c r="J294" s="15"/>
    </row>
    <row r="295" spans="2:10" ht="14.25" customHeight="1">
      <c r="B295" s="636"/>
      <c r="C295" s="103" t="s">
        <v>914</v>
      </c>
      <c r="D295" s="104" t="s">
        <v>111</v>
      </c>
      <c r="E295" s="189" t="s">
        <v>1702</v>
      </c>
      <c r="F295" s="123">
        <v>10.586436613539991</v>
      </c>
      <c r="G295" s="124">
        <f>F295*(100-$G$5)/100</f>
        <v>10.586436613539991</v>
      </c>
      <c r="J295" s="15"/>
    </row>
    <row r="296" spans="2:10" ht="14.25" customHeight="1" thickBot="1">
      <c r="B296" s="637"/>
      <c r="C296" s="110"/>
      <c r="D296" s="110"/>
      <c r="E296" s="110"/>
      <c r="F296" s="761"/>
      <c r="G296" s="640"/>
      <c r="J296" s="15"/>
    </row>
    <row r="297" spans="2:10" ht="9.9499999999999993" customHeight="1" thickBot="1">
      <c r="B297" s="641"/>
      <c r="C297" s="27"/>
      <c r="D297" s="27"/>
      <c r="E297" s="27"/>
      <c r="F297" s="643"/>
      <c r="G297" s="643"/>
      <c r="J297" s="15"/>
    </row>
    <row r="298" spans="2:10" ht="14.25" customHeight="1">
      <c r="B298" s="644"/>
      <c r="C298" s="99"/>
      <c r="D298" s="100"/>
      <c r="E298" s="100"/>
      <c r="F298" s="646"/>
      <c r="G298" s="647"/>
    </row>
    <row r="299" spans="2:10" ht="14.25" customHeight="1">
      <c r="B299" s="589" t="s">
        <v>2236</v>
      </c>
      <c r="C299" s="146"/>
      <c r="D299" s="30"/>
      <c r="E299" s="30"/>
      <c r="F299" s="93"/>
      <c r="G299" s="92"/>
    </row>
    <row r="300" spans="2:10" ht="14.25" customHeight="1">
      <c r="B300" s="648"/>
      <c r="C300" s="689">
        <v>20426025</v>
      </c>
      <c r="D300" s="104" t="s">
        <v>110</v>
      </c>
      <c r="E300" s="104">
        <v>50</v>
      </c>
      <c r="F300" s="123">
        <v>6.5926386239999992</v>
      </c>
      <c r="G300" s="124">
        <f>F300*(100-$G$5)/100</f>
        <v>6.5926386239999992</v>
      </c>
    </row>
    <row r="301" spans="2:10" ht="14.25" customHeight="1">
      <c r="B301" s="1"/>
      <c r="C301" s="689">
        <v>20426032</v>
      </c>
      <c r="D301" s="104" t="s">
        <v>2019</v>
      </c>
      <c r="E301" s="189" t="s">
        <v>1701</v>
      </c>
      <c r="F301" s="123">
        <v>9.6571413120000003</v>
      </c>
      <c r="G301" s="124">
        <f>F301*(100-$G$5)/100</f>
        <v>9.6571413120000003</v>
      </c>
    </row>
    <row r="302" spans="2:10" ht="14.25" customHeight="1">
      <c r="B302" s="636"/>
      <c r="C302" s="689">
        <v>20426034</v>
      </c>
      <c r="D302" s="104" t="s">
        <v>113</v>
      </c>
      <c r="E302" s="189" t="s">
        <v>1702</v>
      </c>
      <c r="F302" s="123">
        <v>9.6571413120000003</v>
      </c>
      <c r="G302" s="124">
        <f>F302*(100-$G$5)/100</f>
        <v>9.6571413120000003</v>
      </c>
    </row>
    <row r="303" spans="2:10" ht="14.25" customHeight="1" thickBot="1">
      <c r="B303" s="637"/>
      <c r="C303" s="110"/>
      <c r="D303" s="110"/>
      <c r="E303" s="110"/>
      <c r="F303" s="761"/>
      <c r="G303" s="640"/>
    </row>
    <row r="304" spans="2:10" ht="9.9499999999999993" customHeight="1" thickBot="1"/>
    <row r="305" spans="2:10" ht="14.25" customHeight="1">
      <c r="B305" s="644"/>
      <c r="C305" s="99"/>
      <c r="D305" s="99"/>
      <c r="E305" s="99"/>
      <c r="F305" s="763"/>
      <c r="G305" s="647"/>
      <c r="J305" s="15"/>
    </row>
    <row r="306" spans="2:10" ht="14.25" customHeight="1">
      <c r="B306" s="589" t="s">
        <v>2456</v>
      </c>
      <c r="C306" s="768" t="s">
        <v>2031</v>
      </c>
      <c r="D306" s="105" t="s">
        <v>129</v>
      </c>
      <c r="E306" s="104">
        <v>15</v>
      </c>
      <c r="F306" s="123">
        <v>41.924884560000002</v>
      </c>
      <c r="G306" s="124">
        <f t="shared" ref="G306:G314" si="16">F306*(100-$G$5)/100</f>
        <v>41.924884560000002</v>
      </c>
      <c r="J306" s="15"/>
    </row>
    <row r="307" spans="2:10" ht="14.25" customHeight="1">
      <c r="B307" s="589"/>
      <c r="C307" s="768" t="s">
        <v>2032</v>
      </c>
      <c r="D307" s="105" t="s">
        <v>2033</v>
      </c>
      <c r="E307" s="104">
        <v>20</v>
      </c>
      <c r="F307" s="123">
        <v>41.924884560000002</v>
      </c>
      <c r="G307" s="124">
        <f t="shared" si="16"/>
        <v>41.924884560000002</v>
      </c>
      <c r="J307" s="15"/>
    </row>
    <row r="308" spans="2:10" ht="14.25" customHeight="1">
      <c r="B308" s="589"/>
      <c r="C308" s="769" t="s">
        <v>915</v>
      </c>
      <c r="D308" s="97" t="s">
        <v>130</v>
      </c>
      <c r="E308" s="96">
        <v>15</v>
      </c>
      <c r="F308" s="94">
        <v>45.724415568000005</v>
      </c>
      <c r="G308" s="125">
        <f t="shared" si="16"/>
        <v>45.724415568000005</v>
      </c>
      <c r="J308" s="15"/>
    </row>
    <row r="309" spans="2:10" ht="14.25" customHeight="1">
      <c r="B309" s="589"/>
      <c r="C309" s="769" t="s">
        <v>2034</v>
      </c>
      <c r="D309" s="97" t="s">
        <v>2035</v>
      </c>
      <c r="E309" s="96">
        <v>15</v>
      </c>
      <c r="F309" s="94">
        <v>45.724415568000005</v>
      </c>
      <c r="G309" s="125">
        <f t="shared" si="16"/>
        <v>45.724415568000005</v>
      </c>
      <c r="J309" s="15"/>
    </row>
    <row r="310" spans="2:10" ht="14.25" customHeight="1">
      <c r="B310" s="463"/>
      <c r="C310" s="769" t="s">
        <v>916</v>
      </c>
      <c r="D310" s="97" t="s">
        <v>2036</v>
      </c>
      <c r="E310" s="96">
        <v>10</v>
      </c>
      <c r="F310" s="94">
        <v>62.884499808000001</v>
      </c>
      <c r="G310" s="125">
        <f t="shared" si="16"/>
        <v>62.884499808000001</v>
      </c>
      <c r="J310" s="15"/>
    </row>
    <row r="311" spans="2:10" ht="14.25" customHeight="1">
      <c r="B311" s="463"/>
      <c r="C311" s="769" t="s">
        <v>2037</v>
      </c>
      <c r="D311" s="97" t="s">
        <v>2038</v>
      </c>
      <c r="E311" s="96">
        <v>10</v>
      </c>
      <c r="F311" s="94">
        <v>62.884499808000001</v>
      </c>
      <c r="G311" s="125">
        <f t="shared" si="16"/>
        <v>62.884499808000001</v>
      </c>
      <c r="J311" s="15"/>
    </row>
    <row r="312" spans="2:10" ht="14.25" customHeight="1">
      <c r="B312" s="463"/>
      <c r="C312" s="769" t="s">
        <v>917</v>
      </c>
      <c r="D312" s="97" t="s">
        <v>2039</v>
      </c>
      <c r="E312" s="96">
        <v>7</v>
      </c>
      <c r="F312" s="94">
        <v>76.216782720000012</v>
      </c>
      <c r="G312" s="125">
        <f t="shared" si="16"/>
        <v>76.216782720000012</v>
      </c>
      <c r="J312" s="15"/>
    </row>
    <row r="313" spans="2:10" ht="14.25" customHeight="1">
      <c r="B313" s="463"/>
      <c r="C313" s="769" t="s">
        <v>2040</v>
      </c>
      <c r="D313" s="97" t="s">
        <v>2041</v>
      </c>
      <c r="E313" s="96">
        <v>6</v>
      </c>
      <c r="F313" s="94">
        <v>83.838460992000009</v>
      </c>
      <c r="G313" s="125">
        <f t="shared" si="16"/>
        <v>83.838460991999995</v>
      </c>
      <c r="J313" s="15"/>
    </row>
    <row r="314" spans="2:10" ht="14.25" customHeight="1">
      <c r="B314" s="463"/>
      <c r="C314" s="770" t="s">
        <v>918</v>
      </c>
      <c r="D314" s="97" t="s">
        <v>2042</v>
      </c>
      <c r="E314" s="96">
        <v>4</v>
      </c>
      <c r="F314" s="94">
        <v>106.70914987200001</v>
      </c>
      <c r="G314" s="125">
        <f t="shared" si="16"/>
        <v>106.70914987200001</v>
      </c>
      <c r="J314" s="15"/>
    </row>
    <row r="315" spans="2:10" ht="9.9499999999999993" customHeight="1" thickBot="1">
      <c r="B315" s="637"/>
      <c r="C315" s="114"/>
      <c r="D315" s="114"/>
      <c r="E315" s="110"/>
      <c r="F315" s="114"/>
      <c r="G315" s="113"/>
      <c r="J315" s="15"/>
    </row>
    <row r="316" spans="2:10" ht="9.9499999999999993" customHeight="1" thickBot="1">
      <c r="B316" s="641"/>
      <c r="C316" s="109"/>
      <c r="D316" s="109"/>
      <c r="E316" s="109"/>
      <c r="F316" s="109"/>
      <c r="G316" s="109"/>
      <c r="J316" s="15"/>
    </row>
    <row r="317" spans="2:10" ht="9.9499999999999993" customHeight="1">
      <c r="B317" s="631"/>
      <c r="C317" s="117"/>
      <c r="D317" s="100"/>
      <c r="E317" s="100"/>
      <c r="F317" s="763"/>
      <c r="G317" s="762"/>
    </row>
    <row r="318" spans="2:10" ht="14.25" customHeight="1">
      <c r="B318" s="589" t="s">
        <v>2067</v>
      </c>
      <c r="C318" s="634" t="s">
        <v>1703</v>
      </c>
      <c r="D318" s="104" t="s">
        <v>1704</v>
      </c>
      <c r="E318" s="104" t="s">
        <v>1705</v>
      </c>
      <c r="F318" s="123">
        <v>7.7234514240000012</v>
      </c>
      <c r="G318" s="124">
        <f>F318*(100-$G$5)/100</f>
        <v>7.7234514240000012</v>
      </c>
    </row>
    <row r="319" spans="2:10" ht="14.25" customHeight="1">
      <c r="B319" s="589" t="s">
        <v>1706</v>
      </c>
      <c r="C319" s="634" t="s">
        <v>1707</v>
      </c>
      <c r="D319" s="104" t="s">
        <v>1708</v>
      </c>
      <c r="E319" s="96" t="s">
        <v>1709</v>
      </c>
      <c r="F319" s="123">
        <v>9.6571413120000003</v>
      </c>
      <c r="G319" s="124">
        <f t="shared" ref="G319:G322" si="17">F319*(100-$G$5)/100</f>
        <v>9.6571413120000003</v>
      </c>
    </row>
    <row r="320" spans="2:10" ht="14.25" customHeight="1">
      <c r="B320" s="589"/>
      <c r="C320" s="634" t="s">
        <v>1710</v>
      </c>
      <c r="D320" s="104" t="s">
        <v>1711</v>
      </c>
      <c r="E320" s="96" t="s">
        <v>1712</v>
      </c>
      <c r="F320" s="123">
        <v>11.658679968</v>
      </c>
      <c r="G320" s="125">
        <f t="shared" si="17"/>
        <v>11.658679968</v>
      </c>
    </row>
    <row r="321" spans="2:10" ht="14.25" customHeight="1">
      <c r="B321" s="589"/>
      <c r="C321" s="634" t="s">
        <v>1713</v>
      </c>
      <c r="D321" s="104" t="s">
        <v>1714</v>
      </c>
      <c r="E321" s="96" t="s">
        <v>1699</v>
      </c>
      <c r="F321" s="123">
        <v>13.592369855999999</v>
      </c>
      <c r="G321" s="125">
        <f t="shared" si="17"/>
        <v>13.592369855999999</v>
      </c>
    </row>
    <row r="322" spans="2:10" ht="14.25" customHeight="1">
      <c r="B322" s="589"/>
      <c r="C322" s="635" t="s">
        <v>1715</v>
      </c>
      <c r="D322" s="96" t="s">
        <v>1716</v>
      </c>
      <c r="E322" s="96" t="s">
        <v>1682</v>
      </c>
      <c r="F322" s="123">
        <v>15.379054080000001</v>
      </c>
      <c r="G322" s="125">
        <f t="shared" si="17"/>
        <v>15.379054080000001</v>
      </c>
    </row>
    <row r="323" spans="2:10" ht="14.25" customHeight="1">
      <c r="B323" s="589"/>
      <c r="C323" s="592"/>
      <c r="D323" s="30"/>
      <c r="E323" s="30"/>
      <c r="F323" s="93"/>
      <c r="G323" s="92"/>
    </row>
    <row r="324" spans="2:10" ht="14.25" customHeight="1">
      <c r="B324" s="589" t="s">
        <v>2457</v>
      </c>
      <c r="C324" s="634" t="s">
        <v>1717</v>
      </c>
      <c r="D324" s="104" t="s">
        <v>2043</v>
      </c>
      <c r="E324" s="104">
        <v>80</v>
      </c>
      <c r="F324" s="123">
        <v>19.314282624000001</v>
      </c>
      <c r="G324" s="124">
        <f t="shared" ref="G324:G329" si="18">F324*(100-$G$5)/100</f>
        <v>19.314282624000001</v>
      </c>
    </row>
    <row r="325" spans="2:10" ht="14.25" customHeight="1">
      <c r="B325" s="589" t="s">
        <v>2044</v>
      </c>
      <c r="C325" s="634" t="s">
        <v>1718</v>
      </c>
      <c r="D325" s="104" t="s">
        <v>2045</v>
      </c>
      <c r="E325" s="96">
        <v>80</v>
      </c>
      <c r="F325" s="123">
        <v>19.314282624000001</v>
      </c>
      <c r="G325" s="124">
        <f t="shared" si="18"/>
        <v>19.314282624000001</v>
      </c>
    </row>
    <row r="326" spans="2:10" ht="14.25" customHeight="1">
      <c r="B326" s="589"/>
      <c r="C326" s="634" t="s">
        <v>1719</v>
      </c>
      <c r="D326" s="104" t="s">
        <v>1720</v>
      </c>
      <c r="E326" s="96">
        <v>70</v>
      </c>
      <c r="F326" s="123">
        <v>27.026425920000001</v>
      </c>
      <c r="G326" s="125">
        <f t="shared" si="18"/>
        <v>27.026425920000001</v>
      </c>
    </row>
    <row r="327" spans="2:10" ht="14.25" customHeight="1">
      <c r="B327" s="589"/>
      <c r="C327" s="634" t="s">
        <v>1721</v>
      </c>
      <c r="D327" s="104" t="s">
        <v>1722</v>
      </c>
      <c r="E327" s="96">
        <v>55</v>
      </c>
      <c r="F327" s="123">
        <v>27.026425920000001</v>
      </c>
      <c r="G327" s="125">
        <f t="shared" si="18"/>
        <v>27.026425920000001</v>
      </c>
    </row>
    <row r="328" spans="2:10" ht="14.25" customHeight="1">
      <c r="B328" s="589"/>
      <c r="C328" s="634" t="s">
        <v>1723</v>
      </c>
      <c r="D328" s="104" t="s">
        <v>1724</v>
      </c>
      <c r="E328" s="96">
        <v>60</v>
      </c>
      <c r="F328" s="123">
        <v>34.693336704000004</v>
      </c>
      <c r="G328" s="125">
        <f t="shared" si="18"/>
        <v>34.693336704000004</v>
      </c>
    </row>
    <row r="329" spans="2:10" ht="14.25" customHeight="1">
      <c r="B329" s="589"/>
      <c r="C329" s="634" t="s">
        <v>1725</v>
      </c>
      <c r="D329" s="104" t="s">
        <v>1726</v>
      </c>
      <c r="E329" s="96">
        <v>40</v>
      </c>
      <c r="F329" s="123">
        <v>34.693336704000004</v>
      </c>
      <c r="G329" s="125">
        <f t="shared" si="18"/>
        <v>34.693336704000004</v>
      </c>
    </row>
    <row r="330" spans="2:10" ht="14.25" customHeight="1" thickBot="1">
      <c r="B330" s="593"/>
      <c r="C330" s="594"/>
      <c r="D330" s="595"/>
      <c r="E330" s="595"/>
      <c r="F330" s="596"/>
      <c r="G330" s="597"/>
    </row>
    <row r="331" spans="2:10" ht="9.9499999999999993" customHeight="1">
      <c r="B331" s="641"/>
      <c r="C331" s="109"/>
      <c r="D331" s="109"/>
      <c r="E331" s="109"/>
      <c r="F331" s="109"/>
      <c r="G331" s="109"/>
      <c r="J331" s="15"/>
    </row>
    <row r="332" spans="2:10" ht="14.25" customHeight="1">
      <c r="B332" s="1096" t="s">
        <v>2068</v>
      </c>
      <c r="C332" s="1097"/>
      <c r="D332" s="1097"/>
      <c r="E332" s="1097"/>
      <c r="F332" s="1098"/>
      <c r="G332" s="771">
        <f>'DISCOUNT CARD'!J13</f>
        <v>0</v>
      </c>
      <c r="J332" s="15"/>
    </row>
    <row r="333" spans="2:10" ht="9.9499999999999993" customHeight="1" thickBot="1">
      <c r="B333" s="772"/>
      <c r="C333" s="772"/>
      <c r="D333" s="772"/>
      <c r="E333" s="772"/>
      <c r="F333" s="772"/>
      <c r="G333" s="772"/>
      <c r="J333" s="15"/>
    </row>
    <row r="334" spans="2:10" ht="14.25" customHeight="1">
      <c r="B334" s="773"/>
      <c r="C334" s="774"/>
      <c r="D334" s="774"/>
      <c r="E334" s="774"/>
      <c r="F334" s="774"/>
      <c r="G334" s="775"/>
      <c r="J334" s="15"/>
    </row>
    <row r="335" spans="2:10" ht="14.25" customHeight="1">
      <c r="B335" s="463"/>
      <c r="C335" s="128">
        <v>342000016</v>
      </c>
      <c r="D335" s="129">
        <v>16</v>
      </c>
      <c r="E335" s="129" t="s">
        <v>15</v>
      </c>
      <c r="F335" s="586" t="s">
        <v>2066</v>
      </c>
      <c r="G335" s="818" t="s">
        <v>2066</v>
      </c>
      <c r="J335" s="15"/>
    </row>
    <row r="336" spans="2:10" ht="14.25" customHeight="1">
      <c r="B336" s="589" t="s">
        <v>2315</v>
      </c>
      <c r="C336" s="126">
        <v>342000020</v>
      </c>
      <c r="D336" s="127">
        <v>20</v>
      </c>
      <c r="E336" s="127" t="s">
        <v>15</v>
      </c>
      <c r="F336" s="586" t="s">
        <v>2066</v>
      </c>
      <c r="G336" s="818" t="s">
        <v>2066</v>
      </c>
      <c r="J336" s="15"/>
    </row>
    <row r="337" spans="2:10" ht="14.25" customHeight="1">
      <c r="B337" s="65"/>
      <c r="C337" s="126">
        <v>342000025</v>
      </c>
      <c r="D337" s="127">
        <v>25</v>
      </c>
      <c r="E337" s="127" t="s">
        <v>15</v>
      </c>
      <c r="F337" s="586" t="s">
        <v>2066</v>
      </c>
      <c r="G337" s="818" t="s">
        <v>2066</v>
      </c>
      <c r="J337" s="15"/>
    </row>
    <row r="338" spans="2:10" ht="14.25" customHeight="1">
      <c r="B338" s="1"/>
      <c r="C338" s="126">
        <v>342000032</v>
      </c>
      <c r="D338" s="127">
        <v>32</v>
      </c>
      <c r="E338" s="127" t="s">
        <v>15</v>
      </c>
      <c r="F338" s="586" t="s">
        <v>2066</v>
      </c>
      <c r="G338" s="818" t="s">
        <v>2066</v>
      </c>
      <c r="J338" s="15"/>
    </row>
    <row r="339" spans="2:10" ht="14.25" customHeight="1">
      <c r="B339" s="636"/>
      <c r="C339" s="126">
        <v>342000040</v>
      </c>
      <c r="D339" s="127">
        <v>40</v>
      </c>
      <c r="E339" s="127" t="s">
        <v>15</v>
      </c>
      <c r="F339" s="586" t="s">
        <v>2066</v>
      </c>
      <c r="G339" s="818" t="s">
        <v>2066</v>
      </c>
      <c r="J339" s="15"/>
    </row>
    <row r="340" spans="2:10" ht="14.25" customHeight="1">
      <c r="B340" s="636"/>
      <c r="C340" s="126">
        <v>342000050</v>
      </c>
      <c r="D340" s="127">
        <v>50</v>
      </c>
      <c r="E340" s="127" t="s">
        <v>15</v>
      </c>
      <c r="F340" s="586" t="s">
        <v>2066</v>
      </c>
      <c r="G340" s="818" t="s">
        <v>2066</v>
      </c>
      <c r="J340" s="15"/>
    </row>
    <row r="341" spans="2:10" ht="14.25" customHeight="1">
      <c r="B341" s="636"/>
      <c r="C341" s="126">
        <v>342000063</v>
      </c>
      <c r="D341" s="127">
        <v>63</v>
      </c>
      <c r="E341" s="127" t="s">
        <v>15</v>
      </c>
      <c r="F341" s="586" t="s">
        <v>2066</v>
      </c>
      <c r="G341" s="818" t="s">
        <v>2066</v>
      </c>
      <c r="J341" s="15"/>
    </row>
    <row r="342" spans="2:10" ht="14.25" customHeight="1">
      <c r="B342" s="636"/>
      <c r="C342" s="126">
        <v>342000075</v>
      </c>
      <c r="D342" s="127">
        <v>75</v>
      </c>
      <c r="E342" s="127" t="s">
        <v>15</v>
      </c>
      <c r="F342" s="586" t="s">
        <v>2066</v>
      </c>
      <c r="G342" s="818" t="s">
        <v>2066</v>
      </c>
      <c r="J342" s="15"/>
    </row>
    <row r="343" spans="2:10" ht="14.25" customHeight="1">
      <c r="B343" s="636"/>
      <c r="C343" s="126">
        <v>342000090</v>
      </c>
      <c r="D343" s="127">
        <v>90</v>
      </c>
      <c r="E343" s="127" t="s">
        <v>15</v>
      </c>
      <c r="F343" s="586" t="s">
        <v>2066</v>
      </c>
      <c r="G343" s="818" t="s">
        <v>2066</v>
      </c>
      <c r="J343" s="15"/>
    </row>
    <row r="344" spans="2:10" ht="14.25" customHeight="1">
      <c r="B344" s="636"/>
      <c r="C344" s="126">
        <v>342000110</v>
      </c>
      <c r="D344" s="127">
        <v>110</v>
      </c>
      <c r="E344" s="127" t="s">
        <v>15</v>
      </c>
      <c r="F344" s="586" t="s">
        <v>2066</v>
      </c>
      <c r="G344" s="818" t="s">
        <v>2066</v>
      </c>
      <c r="J344" s="15"/>
    </row>
    <row r="345" spans="2:10" ht="14.25" customHeight="1" thickBot="1">
      <c r="B345" s="637"/>
      <c r="C345" s="638"/>
      <c r="D345" s="111"/>
      <c r="E345" s="111"/>
      <c r="F345" s="639"/>
      <c r="G345" s="640"/>
      <c r="J345" s="15"/>
    </row>
    <row r="346" spans="2:10" ht="9.9499999999999993" customHeight="1" thickBot="1">
      <c r="B346" s="641"/>
      <c r="C346" s="642"/>
      <c r="F346" s="585"/>
      <c r="G346" s="643"/>
      <c r="J346" s="15"/>
    </row>
    <row r="347" spans="2:10" ht="14.25" customHeight="1">
      <c r="B347" s="644"/>
      <c r="C347" s="645"/>
      <c r="D347" s="100"/>
      <c r="E347" s="100"/>
      <c r="F347" s="646"/>
      <c r="G347" s="647"/>
      <c r="J347" s="15"/>
    </row>
    <row r="348" spans="2:10" ht="14.25" customHeight="1">
      <c r="B348" s="463"/>
      <c r="C348" s="128">
        <v>343000016</v>
      </c>
      <c r="D348" s="129">
        <v>16</v>
      </c>
      <c r="E348" s="129" t="s">
        <v>15</v>
      </c>
      <c r="F348" s="586" t="s">
        <v>2066</v>
      </c>
      <c r="G348" s="587" t="s">
        <v>2066</v>
      </c>
      <c r="J348" s="15"/>
    </row>
    <row r="349" spans="2:10" ht="14.25" customHeight="1">
      <c r="B349" s="589" t="s">
        <v>2314</v>
      </c>
      <c r="C349" s="126">
        <v>343000020</v>
      </c>
      <c r="D349" s="127">
        <v>20</v>
      </c>
      <c r="E349" s="127" t="s">
        <v>15</v>
      </c>
      <c r="F349" s="586" t="s">
        <v>2066</v>
      </c>
      <c r="G349" s="587" t="s">
        <v>2066</v>
      </c>
      <c r="J349" s="15"/>
    </row>
    <row r="350" spans="2:10" ht="14.25" customHeight="1">
      <c r="B350" s="65"/>
      <c r="C350" s="126">
        <v>343000025</v>
      </c>
      <c r="D350" s="127">
        <v>25</v>
      </c>
      <c r="E350" s="127" t="s">
        <v>15</v>
      </c>
      <c r="F350" s="586" t="s">
        <v>2066</v>
      </c>
      <c r="G350" s="587" t="s">
        <v>2066</v>
      </c>
      <c r="J350" s="15"/>
    </row>
    <row r="351" spans="2:10" ht="14.25" customHeight="1">
      <c r="B351" s="1"/>
      <c r="C351" s="126">
        <v>343000032</v>
      </c>
      <c r="D351" s="127">
        <v>32</v>
      </c>
      <c r="E351" s="127" t="s">
        <v>15</v>
      </c>
      <c r="F351" s="586" t="s">
        <v>2066</v>
      </c>
      <c r="G351" s="587" t="s">
        <v>2066</v>
      </c>
      <c r="J351" s="15"/>
    </row>
    <row r="352" spans="2:10" ht="14.25" customHeight="1">
      <c r="B352" s="636"/>
      <c r="C352" s="126">
        <v>343000040</v>
      </c>
      <c r="D352" s="127">
        <v>40</v>
      </c>
      <c r="E352" s="127" t="s">
        <v>15</v>
      </c>
      <c r="F352" s="586" t="s">
        <v>2066</v>
      </c>
      <c r="G352" s="587" t="s">
        <v>2066</v>
      </c>
      <c r="J352" s="15"/>
    </row>
    <row r="353" spans="2:10" ht="14.25" customHeight="1">
      <c r="B353" s="636"/>
      <c r="C353" s="126">
        <v>343000050</v>
      </c>
      <c r="D353" s="127">
        <v>50</v>
      </c>
      <c r="E353" s="127" t="s">
        <v>15</v>
      </c>
      <c r="F353" s="586" t="s">
        <v>2066</v>
      </c>
      <c r="G353" s="587" t="s">
        <v>2066</v>
      </c>
      <c r="J353" s="15"/>
    </row>
    <row r="354" spans="2:10" ht="14.25" customHeight="1">
      <c r="B354" s="636"/>
      <c r="C354" s="126">
        <v>343000063</v>
      </c>
      <c r="D354" s="127">
        <v>63</v>
      </c>
      <c r="E354" s="127" t="s">
        <v>15</v>
      </c>
      <c r="F354" s="586" t="s">
        <v>2066</v>
      </c>
      <c r="G354" s="587" t="s">
        <v>2066</v>
      </c>
      <c r="J354" s="15"/>
    </row>
    <row r="355" spans="2:10" ht="14.25" customHeight="1">
      <c r="B355" s="636"/>
      <c r="C355" s="126">
        <v>343000075</v>
      </c>
      <c r="D355" s="127">
        <v>75</v>
      </c>
      <c r="E355" s="127" t="s">
        <v>15</v>
      </c>
      <c r="F355" s="586" t="s">
        <v>2066</v>
      </c>
      <c r="G355" s="587" t="s">
        <v>2066</v>
      </c>
      <c r="J355" s="15"/>
    </row>
    <row r="356" spans="2:10" ht="14.25" customHeight="1">
      <c r="B356" s="636"/>
      <c r="C356" s="126">
        <v>343000090</v>
      </c>
      <c r="D356" s="127">
        <v>90</v>
      </c>
      <c r="E356" s="127" t="s">
        <v>15</v>
      </c>
      <c r="F356" s="586" t="s">
        <v>2066</v>
      </c>
      <c r="G356" s="587" t="s">
        <v>2066</v>
      </c>
      <c r="J356" s="15"/>
    </row>
    <row r="357" spans="2:10" ht="14.25" customHeight="1">
      <c r="B357" s="636"/>
      <c r="C357" s="126">
        <v>343000110</v>
      </c>
      <c r="D357" s="127">
        <v>110</v>
      </c>
      <c r="E357" s="127" t="s">
        <v>15</v>
      </c>
      <c r="F357" s="586" t="s">
        <v>2066</v>
      </c>
      <c r="G357" s="587" t="s">
        <v>2066</v>
      </c>
      <c r="J357" s="15"/>
    </row>
    <row r="358" spans="2:10" ht="14.25" customHeight="1" thickBot="1">
      <c r="B358" s="637"/>
      <c r="C358" s="638"/>
      <c r="D358" s="111"/>
      <c r="E358" s="111"/>
      <c r="F358" s="639"/>
      <c r="G358" s="640"/>
      <c r="J358" s="15"/>
    </row>
    <row r="359" spans="2:10" ht="14.25" customHeight="1" thickBot="1">
      <c r="B359" s="641"/>
      <c r="C359" s="642"/>
      <c r="F359" s="585"/>
      <c r="G359" s="643"/>
      <c r="J359" s="15"/>
    </row>
    <row r="360" spans="2:10" ht="14.25" customHeight="1">
      <c r="B360" s="644"/>
      <c r="C360" s="645"/>
      <c r="D360" s="100"/>
      <c r="E360" s="100"/>
      <c r="F360" s="646"/>
      <c r="G360" s="647"/>
      <c r="J360" s="15"/>
    </row>
    <row r="361" spans="2:10" ht="14.25" customHeight="1">
      <c r="B361" s="463"/>
      <c r="C361" s="128">
        <v>345000016</v>
      </c>
      <c r="D361" s="129">
        <v>16</v>
      </c>
      <c r="E361" s="129" t="s">
        <v>15</v>
      </c>
      <c r="F361" s="586" t="s">
        <v>2066</v>
      </c>
      <c r="G361" s="587" t="s">
        <v>2066</v>
      </c>
      <c r="J361" s="15"/>
    </row>
    <row r="362" spans="2:10" ht="14.25" customHeight="1">
      <c r="B362" s="589" t="s">
        <v>2313</v>
      </c>
      <c r="C362" s="126">
        <v>345000020</v>
      </c>
      <c r="D362" s="127">
        <v>20</v>
      </c>
      <c r="E362" s="127" t="s">
        <v>15</v>
      </c>
      <c r="F362" s="586" t="s">
        <v>2066</v>
      </c>
      <c r="G362" s="587" t="s">
        <v>2066</v>
      </c>
      <c r="J362" s="15"/>
    </row>
    <row r="363" spans="2:10" ht="14.25" customHeight="1">
      <c r="B363" s="65"/>
      <c r="C363" s="126">
        <v>345000025</v>
      </c>
      <c r="D363" s="127">
        <v>25</v>
      </c>
      <c r="E363" s="127" t="s">
        <v>15</v>
      </c>
      <c r="F363" s="586" t="s">
        <v>2066</v>
      </c>
      <c r="G363" s="587" t="s">
        <v>2066</v>
      </c>
      <c r="J363" s="15"/>
    </row>
    <row r="364" spans="2:10" ht="14.25" customHeight="1">
      <c r="B364" s="1"/>
      <c r="C364" s="126">
        <v>345000032</v>
      </c>
      <c r="D364" s="127">
        <v>32</v>
      </c>
      <c r="E364" s="127" t="s">
        <v>15</v>
      </c>
      <c r="F364" s="586" t="s">
        <v>2066</v>
      </c>
      <c r="G364" s="587" t="s">
        <v>2066</v>
      </c>
      <c r="J364" s="15"/>
    </row>
    <row r="365" spans="2:10" ht="14.25" customHeight="1">
      <c r="B365" s="636"/>
      <c r="C365" s="126">
        <v>345000040</v>
      </c>
      <c r="D365" s="127">
        <v>40</v>
      </c>
      <c r="E365" s="127" t="s">
        <v>15</v>
      </c>
      <c r="F365" s="586" t="s">
        <v>2066</v>
      </c>
      <c r="G365" s="587" t="s">
        <v>2066</v>
      </c>
      <c r="J365" s="15"/>
    </row>
    <row r="366" spans="2:10" ht="14.25" customHeight="1">
      <c r="B366" s="636"/>
      <c r="C366" s="126">
        <v>345000050</v>
      </c>
      <c r="D366" s="127">
        <v>50</v>
      </c>
      <c r="E366" s="127" t="s">
        <v>15</v>
      </c>
      <c r="F366" s="586" t="s">
        <v>2066</v>
      </c>
      <c r="G366" s="587" t="s">
        <v>2066</v>
      </c>
      <c r="J366" s="15"/>
    </row>
    <row r="367" spans="2:10" ht="14.25" customHeight="1">
      <c r="B367" s="636"/>
      <c r="C367" s="126">
        <v>345000063</v>
      </c>
      <c r="D367" s="127">
        <v>63</v>
      </c>
      <c r="E367" s="127" t="s">
        <v>15</v>
      </c>
      <c r="F367" s="586" t="s">
        <v>2066</v>
      </c>
      <c r="G367" s="587" t="s">
        <v>2066</v>
      </c>
      <c r="J367" s="15"/>
    </row>
    <row r="368" spans="2:10" ht="14.25" customHeight="1">
      <c r="B368" s="636"/>
      <c r="C368" s="126">
        <v>345000075</v>
      </c>
      <c r="D368" s="127">
        <v>75</v>
      </c>
      <c r="E368" s="127" t="s">
        <v>15</v>
      </c>
      <c r="F368" s="586" t="s">
        <v>2066</v>
      </c>
      <c r="G368" s="587" t="s">
        <v>2066</v>
      </c>
      <c r="J368" s="15"/>
    </row>
    <row r="369" spans="2:10" ht="14.25" customHeight="1">
      <c r="B369" s="636"/>
      <c r="C369" s="126">
        <v>345000090</v>
      </c>
      <c r="D369" s="127">
        <v>90</v>
      </c>
      <c r="E369" s="127" t="s">
        <v>15</v>
      </c>
      <c r="F369" s="586" t="s">
        <v>2066</v>
      </c>
      <c r="G369" s="587" t="s">
        <v>2066</v>
      </c>
      <c r="J369" s="15"/>
    </row>
    <row r="370" spans="2:10" ht="14.25" customHeight="1">
      <c r="B370" s="636"/>
      <c r="C370" s="126">
        <v>345000110</v>
      </c>
      <c r="D370" s="127">
        <v>110</v>
      </c>
      <c r="E370" s="127" t="s">
        <v>15</v>
      </c>
      <c r="F370" s="586" t="s">
        <v>2066</v>
      </c>
      <c r="G370" s="587" t="s">
        <v>2066</v>
      </c>
      <c r="J370" s="15"/>
    </row>
    <row r="371" spans="2:10" ht="14.25" customHeight="1" thickBot="1">
      <c r="B371" s="637"/>
      <c r="C371" s="638"/>
      <c r="D371" s="111"/>
      <c r="E371" s="111"/>
      <c r="F371" s="639"/>
      <c r="G371" s="640"/>
      <c r="J371" s="15"/>
    </row>
    <row r="372" spans="2:10" ht="9.9499999999999993" customHeight="1" thickBot="1">
      <c r="B372" s="641"/>
      <c r="C372" s="642"/>
      <c r="F372" s="585"/>
      <c r="G372" s="643"/>
      <c r="J372" s="15"/>
    </row>
    <row r="373" spans="2:10" ht="14.25" customHeight="1">
      <c r="B373" s="644"/>
      <c r="C373" s="645"/>
      <c r="D373" s="100"/>
      <c r="E373" s="100"/>
      <c r="F373" s="646"/>
      <c r="G373" s="647"/>
      <c r="J373" s="15"/>
    </row>
    <row r="374" spans="2:10" ht="14.25" customHeight="1">
      <c r="B374" s="636"/>
      <c r="C374" s="590" t="s">
        <v>2046</v>
      </c>
      <c r="D374" s="129">
        <v>16</v>
      </c>
      <c r="E374" s="129" t="s">
        <v>15</v>
      </c>
      <c r="F374" s="586" t="s">
        <v>1438</v>
      </c>
      <c r="G374" s="587" t="s">
        <v>1438</v>
      </c>
      <c r="J374" s="15"/>
    </row>
    <row r="375" spans="2:10" ht="14.25" customHeight="1">
      <c r="B375" s="589" t="s">
        <v>1727</v>
      </c>
      <c r="C375" s="590" t="s">
        <v>2047</v>
      </c>
      <c r="D375" s="129">
        <v>20</v>
      </c>
      <c r="E375" s="129" t="s">
        <v>15</v>
      </c>
      <c r="F375" s="586" t="s">
        <v>1438</v>
      </c>
      <c r="G375" s="587" t="s">
        <v>1438</v>
      </c>
      <c r="J375" s="15"/>
    </row>
    <row r="376" spans="2:10" ht="14.25" customHeight="1">
      <c r="B376" s="589"/>
      <c r="C376" s="591" t="s">
        <v>2048</v>
      </c>
      <c r="D376" s="127">
        <v>25</v>
      </c>
      <c r="E376" s="127" t="s">
        <v>15</v>
      </c>
      <c r="F376" s="586" t="s">
        <v>1438</v>
      </c>
      <c r="G376" s="587" t="s">
        <v>1438</v>
      </c>
      <c r="J376" s="15"/>
    </row>
    <row r="377" spans="2:10" ht="14.25" customHeight="1">
      <c r="B377" s="65"/>
      <c r="C377" s="591" t="s">
        <v>2049</v>
      </c>
      <c r="D377" s="127">
        <v>32</v>
      </c>
      <c r="E377" s="127" t="s">
        <v>15</v>
      </c>
      <c r="F377" s="586" t="s">
        <v>1438</v>
      </c>
      <c r="G377" s="587" t="s">
        <v>1438</v>
      </c>
      <c r="J377" s="15"/>
    </row>
    <row r="378" spans="2:10" ht="14.25" customHeight="1">
      <c r="B378" s="1"/>
      <c r="C378" s="591" t="s">
        <v>2050</v>
      </c>
      <c r="D378" s="127">
        <v>40</v>
      </c>
      <c r="E378" s="127" t="s">
        <v>15</v>
      </c>
      <c r="F378" s="586" t="s">
        <v>1438</v>
      </c>
      <c r="G378" s="587" t="s">
        <v>1438</v>
      </c>
      <c r="J378" s="15"/>
    </row>
    <row r="379" spans="2:10" ht="14.25" customHeight="1">
      <c r="B379" s="636"/>
      <c r="C379" s="591" t="s">
        <v>2051</v>
      </c>
      <c r="D379" s="127">
        <v>50</v>
      </c>
      <c r="E379" s="127" t="s">
        <v>15</v>
      </c>
      <c r="F379" s="586" t="s">
        <v>1438</v>
      </c>
      <c r="G379" s="587" t="s">
        <v>1438</v>
      </c>
      <c r="J379" s="15"/>
    </row>
    <row r="380" spans="2:10" ht="14.25" customHeight="1">
      <c r="B380" s="636"/>
      <c r="C380" s="591" t="s">
        <v>2052</v>
      </c>
      <c r="D380" s="127">
        <v>63</v>
      </c>
      <c r="E380" s="127" t="s">
        <v>15</v>
      </c>
      <c r="F380" s="586" t="s">
        <v>1438</v>
      </c>
      <c r="G380" s="587" t="s">
        <v>1438</v>
      </c>
      <c r="J380" s="15"/>
    </row>
    <row r="381" spans="2:10" ht="14.25" customHeight="1">
      <c r="B381" s="636"/>
      <c r="C381" s="591" t="s">
        <v>2053</v>
      </c>
      <c r="D381" s="127">
        <v>75</v>
      </c>
      <c r="E381" s="127" t="s">
        <v>15</v>
      </c>
      <c r="F381" s="586" t="s">
        <v>1438</v>
      </c>
      <c r="G381" s="587" t="s">
        <v>1438</v>
      </c>
      <c r="J381" s="15"/>
    </row>
    <row r="382" spans="2:10" ht="14.25" customHeight="1">
      <c r="B382" s="636"/>
      <c r="C382" s="591" t="s">
        <v>2054</v>
      </c>
      <c r="D382" s="127">
        <v>90</v>
      </c>
      <c r="E382" s="127" t="s">
        <v>15</v>
      </c>
      <c r="F382" s="586" t="s">
        <v>1438</v>
      </c>
      <c r="G382" s="587" t="s">
        <v>1438</v>
      </c>
      <c r="J382" s="15"/>
    </row>
    <row r="383" spans="2:10" ht="14.25" customHeight="1">
      <c r="B383" s="636"/>
      <c r="C383" s="591" t="s">
        <v>2055</v>
      </c>
      <c r="D383" s="127">
        <v>110</v>
      </c>
      <c r="E383" s="127" t="s">
        <v>15</v>
      </c>
      <c r="F383" s="586" t="s">
        <v>1438</v>
      </c>
      <c r="G383" s="587" t="s">
        <v>1438</v>
      </c>
      <c r="J383" s="15"/>
    </row>
    <row r="384" spans="2:10" ht="14.25" customHeight="1" thickBot="1">
      <c r="B384" s="651"/>
      <c r="C384" s="744"/>
      <c r="D384" s="111"/>
      <c r="E384" s="111"/>
      <c r="F384" s="639"/>
      <c r="G384" s="640"/>
    </row>
    <row r="385" spans="2:8" ht="9.9499999999999993" customHeight="1" thickBot="1">
      <c r="F385" s="643"/>
      <c r="G385" s="776"/>
    </row>
    <row r="386" spans="2:8" ht="14.25" customHeight="1">
      <c r="B386" s="573"/>
      <c r="C386" s="574"/>
      <c r="D386" s="574"/>
      <c r="E386" s="574"/>
      <c r="F386" s="574"/>
      <c r="G386" s="575"/>
      <c r="H386" s="252"/>
    </row>
    <row r="387" spans="2:8" ht="14.25" customHeight="1">
      <c r="B387" s="550" t="s">
        <v>1663</v>
      </c>
      <c r="C387" s="569"/>
      <c r="D387" s="218"/>
      <c r="E387" s="218"/>
      <c r="F387" s="338"/>
      <c r="G387" s="570"/>
      <c r="H387" s="252"/>
    </row>
    <row r="388" spans="2:8" ht="14.25" customHeight="1">
      <c r="B388" s="550"/>
      <c r="C388" s="188">
        <v>676001</v>
      </c>
      <c r="D388" s="1044" t="s">
        <v>2417</v>
      </c>
      <c r="E388" s="1044"/>
      <c r="F388" s="663">
        <v>8.5279999999999987</v>
      </c>
      <c r="G388" s="259">
        <f>F388*(100-$G$332)/100</f>
        <v>8.5279999999999987</v>
      </c>
      <c r="H388" s="252"/>
    </row>
    <row r="389" spans="2:8" ht="14.25" customHeight="1">
      <c r="B389" s="415"/>
      <c r="C389" s="188">
        <v>676003</v>
      </c>
      <c r="D389" s="1045" t="s">
        <v>1664</v>
      </c>
      <c r="E389" s="1045"/>
      <c r="F389" s="663">
        <v>8.6667360000000002</v>
      </c>
      <c r="G389" s="259">
        <f>F389*(100-$G$332)/100</f>
        <v>8.6667360000000002</v>
      </c>
      <c r="H389" s="252"/>
    </row>
    <row r="390" spans="2:8" ht="14.25" customHeight="1" thickBot="1">
      <c r="B390" s="568"/>
      <c r="C390" s="256"/>
      <c r="D390" s="225"/>
      <c r="E390" s="225"/>
      <c r="F390" s="427">
        <v>0</v>
      </c>
      <c r="G390" s="580"/>
      <c r="H390" s="252"/>
    </row>
    <row r="391" spans="2:8" ht="9.9499999999999993" customHeight="1" thickBot="1">
      <c r="B391" s="567"/>
      <c r="C391" s="413"/>
      <c r="D391" s="230"/>
      <c r="E391" s="230"/>
      <c r="F391" s="414"/>
      <c r="G391" s="497"/>
      <c r="H391" s="252"/>
    </row>
    <row r="392" spans="2:8" ht="14.25" customHeight="1">
      <c r="B392" s="573"/>
      <c r="C392" s="574"/>
      <c r="D392" s="574"/>
      <c r="E392" s="574"/>
      <c r="F392" s="574"/>
      <c r="G392" s="575"/>
    </row>
    <row r="393" spans="2:8" ht="14.25" customHeight="1">
      <c r="B393" s="550" t="s">
        <v>2307</v>
      </c>
      <c r="C393" s="569"/>
      <c r="D393" s="218"/>
      <c r="E393" s="218"/>
      <c r="F393" s="338"/>
      <c r="G393" s="570"/>
    </row>
    <row r="394" spans="2:8" ht="14.25" customHeight="1">
      <c r="B394" s="550"/>
      <c r="C394" s="569"/>
      <c r="D394" s="218"/>
      <c r="E394" s="218"/>
      <c r="F394" s="338"/>
      <c r="G394" s="570"/>
    </row>
    <row r="395" spans="2:8" ht="14.25" customHeight="1">
      <c r="B395" s="550"/>
      <c r="C395" s="188">
        <v>676099</v>
      </c>
      <c r="D395" s="189" t="s">
        <v>1741</v>
      </c>
      <c r="E395" s="189" t="s">
        <v>15</v>
      </c>
      <c r="F395" s="777">
        <v>26.742768000000002</v>
      </c>
      <c r="G395" s="124">
        <f>F395*(100-$G$332)/100</f>
        <v>26.742768000000002</v>
      </c>
    </row>
    <row r="396" spans="2:8" ht="14.25" customHeight="1">
      <c r="B396" s="550"/>
      <c r="C396" s="188">
        <v>676100</v>
      </c>
      <c r="D396" s="189" t="s">
        <v>2308</v>
      </c>
      <c r="E396" s="189" t="s">
        <v>15</v>
      </c>
      <c r="F396" s="777">
        <v>30.699552000000004</v>
      </c>
      <c r="G396" s="124">
        <f>F396*(100-$G$332)/100</f>
        <v>30.699552000000004</v>
      </c>
    </row>
    <row r="397" spans="2:8" ht="14.25" customHeight="1">
      <c r="B397" s="415"/>
      <c r="C397" s="577"/>
      <c r="D397" s="578"/>
      <c r="E397" s="578"/>
      <c r="F397" s="579"/>
      <c r="G397" s="570"/>
    </row>
    <row r="398" spans="2:8" ht="14.25" customHeight="1" thickBot="1">
      <c r="B398" s="576"/>
      <c r="C398" s="256"/>
      <c r="D398" s="225"/>
      <c r="E398" s="225"/>
      <c r="F398" s="427"/>
      <c r="G398" s="580"/>
    </row>
    <row r="399" spans="2:8" ht="9.9499999999999993" customHeight="1" thickBot="1"/>
    <row r="400" spans="2:8" ht="14.25" customHeight="1">
      <c r="B400" s="573"/>
      <c r="C400" s="574"/>
      <c r="D400" s="574"/>
      <c r="E400" s="574"/>
      <c r="F400" s="574"/>
      <c r="G400" s="575"/>
      <c r="H400" s="252"/>
    </row>
    <row r="401" spans="2:8" ht="14.25" customHeight="1">
      <c r="B401" s="550" t="s">
        <v>2069</v>
      </c>
      <c r="C401" s="569"/>
      <c r="D401" s="218"/>
      <c r="E401" s="218"/>
      <c r="F401" s="338"/>
      <c r="G401" s="570"/>
      <c r="H401" s="252"/>
    </row>
    <row r="402" spans="2:8" ht="14.25" customHeight="1">
      <c r="B402" s="550"/>
      <c r="C402" s="188">
        <v>676098</v>
      </c>
      <c r="D402" s="189" t="s">
        <v>1664</v>
      </c>
      <c r="E402" s="189" t="s">
        <v>15</v>
      </c>
      <c r="F402" s="663">
        <v>34.751807999999997</v>
      </c>
      <c r="G402" s="259">
        <f>F402*(100-$G$332)/100</f>
        <v>34.751807999999997</v>
      </c>
      <c r="H402" s="252"/>
    </row>
    <row r="403" spans="2:8" ht="14.25" customHeight="1">
      <c r="B403" s="415"/>
      <c r="C403" s="577"/>
      <c r="D403" s="578"/>
      <c r="E403" s="578"/>
      <c r="F403" s="579"/>
      <c r="G403" s="570"/>
      <c r="H403" s="252"/>
    </row>
    <row r="404" spans="2:8" ht="14.25" customHeight="1" thickBot="1">
      <c r="B404" s="576"/>
      <c r="C404" s="256"/>
      <c r="D404" s="225"/>
      <c r="E404" s="225"/>
      <c r="F404" s="427"/>
      <c r="G404" s="580"/>
      <c r="H404" s="252"/>
    </row>
    <row r="405" spans="2:8" ht="9.9499999999999993" customHeight="1"/>
  </sheetData>
  <mergeCells count="10">
    <mergeCell ref="D388:E388"/>
    <mergeCell ref="D389:E389"/>
    <mergeCell ref="B332:F332"/>
    <mergeCell ref="B2:G2"/>
    <mergeCell ref="B3:B5"/>
    <mergeCell ref="C3:C5"/>
    <mergeCell ref="D3:D5"/>
    <mergeCell ref="E3:E5"/>
    <mergeCell ref="F3:F5"/>
    <mergeCell ref="G3:G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B1:G162"/>
  <sheetViews>
    <sheetView zoomScaleNormal="100" workbookViewId="0">
      <pane ySplit="5" topLeftCell="A6" activePane="bottomLeft" state="frozen"/>
      <selection pane="bottomLeft" activeCell="J8" sqref="J8"/>
    </sheetView>
  </sheetViews>
  <sheetFormatPr defaultColWidth="8.85546875" defaultRowHeight="14.25" customHeight="1"/>
  <cols>
    <col min="1" max="1" width="2.42578125" style="252" customWidth="1"/>
    <col min="2" max="2" width="35.7109375" style="252" customWidth="1"/>
    <col min="3" max="3" width="13.28515625" style="252" customWidth="1"/>
    <col min="4" max="4" width="15.7109375" style="252" customWidth="1"/>
    <col min="5" max="5" width="10.7109375" style="252" customWidth="1"/>
    <col min="6" max="7" width="14.7109375" style="346" customWidth="1"/>
    <col min="8" max="8" width="1" style="252" customWidth="1"/>
    <col min="9" max="16384" width="8.85546875" style="252"/>
  </cols>
  <sheetData>
    <row r="1" spans="2:7" ht="12.75" customHeight="1"/>
    <row r="2" spans="2:7" ht="20.85" customHeight="1">
      <c r="B2" s="1109" t="s">
        <v>1657</v>
      </c>
      <c r="C2" s="1110"/>
      <c r="D2" s="1110"/>
      <c r="E2" s="1110"/>
      <c r="F2" s="1110"/>
      <c r="G2" s="1111"/>
    </row>
    <row r="3" spans="2:7" ht="14.25" customHeight="1">
      <c r="B3" s="1004" t="s">
        <v>1439</v>
      </c>
      <c r="C3" s="1007" t="s">
        <v>1440</v>
      </c>
      <c r="D3" s="1010" t="s">
        <v>1729</v>
      </c>
      <c r="E3" s="1007" t="s">
        <v>1522</v>
      </c>
      <c r="F3" s="1015" t="s">
        <v>1441</v>
      </c>
      <c r="G3" s="967" t="s">
        <v>1467</v>
      </c>
    </row>
    <row r="4" spans="2:7" ht="14.25" customHeight="1">
      <c r="B4" s="1005"/>
      <c r="C4" s="1008"/>
      <c r="D4" s="1011"/>
      <c r="E4" s="1013"/>
      <c r="F4" s="1016"/>
      <c r="G4" s="968"/>
    </row>
    <row r="5" spans="2:7" ht="14.25" customHeight="1">
      <c r="B5" s="1006"/>
      <c r="C5" s="1009"/>
      <c r="D5" s="1012"/>
      <c r="E5" s="1014"/>
      <c r="F5" s="1017"/>
      <c r="G5" s="626">
        <f>'DISCOUNT CARD'!J15</f>
        <v>0</v>
      </c>
    </row>
    <row r="6" spans="2:7" ht="9.9499999999999993" customHeight="1" thickBot="1">
      <c r="B6" s="630"/>
      <c r="C6" s="47"/>
      <c r="D6" s="107"/>
      <c r="E6" s="107"/>
      <c r="F6" s="118"/>
      <c r="G6" s="11"/>
    </row>
    <row r="7" spans="2:7" ht="14.25" customHeight="1">
      <c r="B7" s="631"/>
      <c r="C7" s="117"/>
      <c r="D7" s="100"/>
      <c r="E7" s="100"/>
      <c r="F7" s="632"/>
      <c r="G7" s="633"/>
    </row>
    <row r="8" spans="2:7" ht="14.25" customHeight="1">
      <c r="B8" s="550" t="s">
        <v>1658</v>
      </c>
      <c r="C8" s="634" t="s">
        <v>919</v>
      </c>
      <c r="D8" s="104">
        <v>16</v>
      </c>
      <c r="E8" s="104">
        <v>75</v>
      </c>
      <c r="F8" s="123">
        <v>12.378245437832703</v>
      </c>
      <c r="G8" s="124">
        <f t="shared" ref="G8:G14" si="0">F8*(100-$G$5)/100</f>
        <v>12.378245437832701</v>
      </c>
    </row>
    <row r="9" spans="2:7" ht="14.25" customHeight="1">
      <c r="B9" s="550" t="s">
        <v>396</v>
      </c>
      <c r="C9" s="635" t="s">
        <v>920</v>
      </c>
      <c r="D9" s="96">
        <v>20</v>
      </c>
      <c r="E9" s="96">
        <v>75</v>
      </c>
      <c r="F9" s="94">
        <v>12.378245437832703</v>
      </c>
      <c r="G9" s="125">
        <f t="shared" si="0"/>
        <v>12.378245437832701</v>
      </c>
    </row>
    <row r="10" spans="2:7" ht="14.25" customHeight="1">
      <c r="B10" s="24"/>
      <c r="C10" s="635" t="s">
        <v>921</v>
      </c>
      <c r="D10" s="96">
        <v>25</v>
      </c>
      <c r="E10" s="96">
        <v>30</v>
      </c>
      <c r="F10" s="94">
        <v>15.689793300381256</v>
      </c>
      <c r="G10" s="125">
        <f t="shared" si="0"/>
        <v>15.689793300381258</v>
      </c>
    </row>
    <row r="11" spans="2:7" ht="14.25" customHeight="1">
      <c r="B11" s="463"/>
      <c r="C11" s="635" t="s">
        <v>922</v>
      </c>
      <c r="D11" s="96">
        <v>32</v>
      </c>
      <c r="E11" s="96">
        <v>25</v>
      </c>
      <c r="F11" s="94">
        <v>17.79956976119848</v>
      </c>
      <c r="G11" s="125">
        <f t="shared" si="0"/>
        <v>17.79956976119848</v>
      </c>
    </row>
    <row r="12" spans="2:7" ht="14.25" customHeight="1">
      <c r="B12" s="636"/>
      <c r="C12" s="635" t="s">
        <v>923</v>
      </c>
      <c r="D12" s="96">
        <v>40</v>
      </c>
      <c r="E12" s="96">
        <v>12</v>
      </c>
      <c r="F12" s="94">
        <v>24.462724533019969</v>
      </c>
      <c r="G12" s="125">
        <f t="shared" si="0"/>
        <v>24.462724533019969</v>
      </c>
    </row>
    <row r="13" spans="2:7" ht="14.25" customHeight="1">
      <c r="B13" s="636"/>
      <c r="C13" s="635" t="s">
        <v>924</v>
      </c>
      <c r="D13" s="96">
        <v>50</v>
      </c>
      <c r="E13" s="96">
        <v>12</v>
      </c>
      <c r="F13" s="94">
        <v>27.787625411143317</v>
      </c>
      <c r="G13" s="125">
        <f t="shared" si="0"/>
        <v>27.787625411143317</v>
      </c>
    </row>
    <row r="14" spans="2:7" ht="14.25" customHeight="1">
      <c r="B14" s="636"/>
      <c r="C14" s="635" t="s">
        <v>925</v>
      </c>
      <c r="D14" s="96">
        <v>63</v>
      </c>
      <c r="E14" s="96">
        <v>5</v>
      </c>
      <c r="F14" s="94">
        <v>41.380995266282142</v>
      </c>
      <c r="G14" s="125">
        <f t="shared" si="0"/>
        <v>41.380995266282142</v>
      </c>
    </row>
    <row r="15" spans="2:7" ht="9.9499999999999993" customHeight="1" thickBot="1">
      <c r="B15" s="637"/>
      <c r="C15" s="638"/>
      <c r="D15" s="111"/>
      <c r="E15" s="111"/>
      <c r="F15" s="639"/>
      <c r="G15" s="640"/>
    </row>
    <row r="16" spans="2:7" ht="9.9499999999999993" customHeight="1" thickBot="1">
      <c r="B16" s="641"/>
      <c r="C16" s="642"/>
      <c r="D16" s="107"/>
      <c r="E16" s="107"/>
      <c r="F16" s="585"/>
      <c r="G16" s="643"/>
    </row>
    <row r="17" spans="2:7" ht="14.25" customHeight="1">
      <c r="B17" s="644"/>
      <c r="C17" s="645"/>
      <c r="D17" s="100"/>
      <c r="E17" s="100"/>
      <c r="F17" s="646"/>
      <c r="G17" s="647"/>
    </row>
    <row r="18" spans="2:7" ht="14.25" customHeight="1">
      <c r="B18" s="550" t="s">
        <v>1658</v>
      </c>
      <c r="C18" s="634" t="s">
        <v>926</v>
      </c>
      <c r="D18" s="104" t="s">
        <v>226</v>
      </c>
      <c r="E18" s="104">
        <v>100</v>
      </c>
      <c r="F18" s="123">
        <v>8.1453395006234608</v>
      </c>
      <c r="G18" s="124">
        <f t="shared" ref="G18:G24" si="1">F18*(100-$G$5)/100</f>
        <v>8.1453395006234608</v>
      </c>
    </row>
    <row r="19" spans="2:7" ht="14.25" customHeight="1">
      <c r="B19" s="550" t="s">
        <v>1659</v>
      </c>
      <c r="C19" s="635" t="s">
        <v>927</v>
      </c>
      <c r="D19" s="96" t="s">
        <v>137</v>
      </c>
      <c r="E19" s="96">
        <v>100</v>
      </c>
      <c r="F19" s="94">
        <v>8.1453395006234608</v>
      </c>
      <c r="G19" s="125">
        <f t="shared" si="1"/>
        <v>8.1453395006234608</v>
      </c>
    </row>
    <row r="20" spans="2:7" ht="14.25" customHeight="1">
      <c r="B20" s="648"/>
      <c r="C20" s="635" t="s">
        <v>928</v>
      </c>
      <c r="D20" s="96" t="s">
        <v>19</v>
      </c>
      <c r="E20" s="96">
        <v>40</v>
      </c>
      <c r="F20" s="94">
        <v>10.588941350810499</v>
      </c>
      <c r="G20" s="125">
        <f t="shared" si="1"/>
        <v>10.588941350810499</v>
      </c>
    </row>
    <row r="21" spans="2:7" ht="14.25" customHeight="1">
      <c r="B21" s="1"/>
      <c r="C21" s="635" t="s">
        <v>929</v>
      </c>
      <c r="D21" s="96" t="s">
        <v>22</v>
      </c>
      <c r="E21" s="96">
        <v>40</v>
      </c>
      <c r="F21" s="94">
        <v>12.031067032888094</v>
      </c>
      <c r="G21" s="125">
        <f t="shared" si="1"/>
        <v>12.031067032888096</v>
      </c>
    </row>
    <row r="22" spans="2:7" ht="14.25" customHeight="1">
      <c r="B22" s="636"/>
      <c r="C22" s="635" t="s">
        <v>930</v>
      </c>
      <c r="D22" s="96" t="s">
        <v>23</v>
      </c>
      <c r="E22" s="96">
        <v>15</v>
      </c>
      <c r="F22" s="94">
        <v>21.418236981967269</v>
      </c>
      <c r="G22" s="125">
        <f t="shared" si="1"/>
        <v>21.418236981967269</v>
      </c>
    </row>
    <row r="23" spans="2:7" ht="14.25" customHeight="1">
      <c r="B23" s="636"/>
      <c r="C23" s="635" t="s">
        <v>931</v>
      </c>
      <c r="D23" s="96" t="s">
        <v>25</v>
      </c>
      <c r="E23" s="96">
        <v>15</v>
      </c>
      <c r="F23" s="94">
        <v>23.968662956752649</v>
      </c>
      <c r="G23" s="125">
        <f t="shared" si="1"/>
        <v>23.968662956752652</v>
      </c>
    </row>
    <row r="24" spans="2:7" ht="14.25" customHeight="1">
      <c r="B24" s="636"/>
      <c r="C24" s="635" t="s">
        <v>932</v>
      </c>
      <c r="D24" s="96" t="s">
        <v>26</v>
      </c>
      <c r="E24" s="96">
        <v>8</v>
      </c>
      <c r="F24" s="94">
        <v>35.799434756018847</v>
      </c>
      <c r="G24" s="125">
        <f t="shared" si="1"/>
        <v>35.799434756018847</v>
      </c>
    </row>
    <row r="25" spans="2:7" ht="14.25" customHeight="1" thickBot="1">
      <c r="B25" s="637"/>
      <c r="C25" s="638"/>
      <c r="D25" s="111"/>
      <c r="E25" s="111"/>
      <c r="F25" s="639"/>
      <c r="G25" s="640"/>
    </row>
    <row r="26" spans="2:7" ht="9.9499999999999993" customHeight="1" thickBot="1">
      <c r="B26" s="641"/>
      <c r="C26" s="642"/>
      <c r="D26" s="107"/>
      <c r="E26" s="107"/>
      <c r="F26" s="585"/>
      <c r="G26" s="643"/>
    </row>
    <row r="27" spans="2:7" ht="14.25" customHeight="1">
      <c r="B27" s="644"/>
      <c r="C27" s="645"/>
      <c r="D27" s="100"/>
      <c r="E27" s="100"/>
      <c r="F27" s="646"/>
      <c r="G27" s="647"/>
    </row>
    <row r="28" spans="2:7" ht="14.25" customHeight="1">
      <c r="B28" s="550" t="s">
        <v>1658</v>
      </c>
      <c r="C28" s="634" t="s">
        <v>933</v>
      </c>
      <c r="D28" s="104" t="s">
        <v>226</v>
      </c>
      <c r="E28" s="104">
        <v>100</v>
      </c>
      <c r="F28" s="123">
        <v>8.1453395006234608</v>
      </c>
      <c r="G28" s="124">
        <f t="shared" ref="G28:G34" si="2">F28*(100-$G$5)/100</f>
        <v>8.1453395006234608</v>
      </c>
    </row>
    <row r="29" spans="2:7" ht="14.25" customHeight="1">
      <c r="B29" s="550" t="s">
        <v>1660</v>
      </c>
      <c r="C29" s="635" t="s">
        <v>934</v>
      </c>
      <c r="D29" s="96" t="s">
        <v>137</v>
      </c>
      <c r="E29" s="96">
        <v>100</v>
      </c>
      <c r="F29" s="94">
        <v>8.1453395006234608</v>
      </c>
      <c r="G29" s="125">
        <f t="shared" si="2"/>
        <v>8.1453395006234608</v>
      </c>
    </row>
    <row r="30" spans="2:7" ht="14.25" customHeight="1">
      <c r="B30" s="648"/>
      <c r="C30" s="635" t="s">
        <v>935</v>
      </c>
      <c r="D30" s="96" t="s">
        <v>19</v>
      </c>
      <c r="E30" s="96">
        <v>40</v>
      </c>
      <c r="F30" s="94">
        <v>10.588941350810499</v>
      </c>
      <c r="G30" s="125">
        <f t="shared" si="2"/>
        <v>10.588941350810499</v>
      </c>
    </row>
    <row r="31" spans="2:7" ht="14.25" customHeight="1">
      <c r="B31" s="1"/>
      <c r="C31" s="635" t="s">
        <v>936</v>
      </c>
      <c r="D31" s="96" t="s">
        <v>22</v>
      </c>
      <c r="E31" s="96">
        <v>40</v>
      </c>
      <c r="F31" s="94">
        <v>12.031067032888094</v>
      </c>
      <c r="G31" s="649">
        <f t="shared" si="2"/>
        <v>12.031067032888096</v>
      </c>
    </row>
    <row r="32" spans="2:7" ht="14.25" customHeight="1">
      <c r="B32" s="636"/>
      <c r="C32" s="635" t="s">
        <v>937</v>
      </c>
      <c r="D32" s="96" t="s">
        <v>23</v>
      </c>
      <c r="E32" s="96">
        <v>15</v>
      </c>
      <c r="F32" s="94">
        <v>21.418236981967269</v>
      </c>
      <c r="G32" s="125">
        <f t="shared" si="2"/>
        <v>21.418236981967269</v>
      </c>
    </row>
    <row r="33" spans="2:7" ht="14.25" customHeight="1">
      <c r="B33" s="650"/>
      <c r="C33" s="635" t="s">
        <v>938</v>
      </c>
      <c r="D33" s="96" t="s">
        <v>25</v>
      </c>
      <c r="E33" s="96">
        <v>15</v>
      </c>
      <c r="F33" s="94">
        <v>23.968662956752649</v>
      </c>
      <c r="G33" s="125">
        <f t="shared" si="2"/>
        <v>23.968662956752652</v>
      </c>
    </row>
    <row r="34" spans="2:7" ht="14.25" customHeight="1">
      <c r="B34" s="650"/>
      <c r="C34" s="635" t="s">
        <v>939</v>
      </c>
      <c r="D34" s="96" t="s">
        <v>26</v>
      </c>
      <c r="E34" s="96">
        <v>8</v>
      </c>
      <c r="F34" s="94">
        <v>35.799434756018847</v>
      </c>
      <c r="G34" s="125">
        <f t="shared" si="2"/>
        <v>35.799434756018847</v>
      </c>
    </row>
    <row r="35" spans="2:7" ht="14.25" customHeight="1" thickBot="1">
      <c r="B35" s="651"/>
      <c r="C35" s="638"/>
      <c r="D35" s="111"/>
      <c r="E35" s="111"/>
      <c r="F35" s="639"/>
      <c r="G35" s="640"/>
    </row>
    <row r="36" spans="2:7" ht="9.9499999999999993" customHeight="1" thickBot="1">
      <c r="B36" s="641"/>
      <c r="C36" s="642"/>
      <c r="D36" s="107"/>
      <c r="E36" s="107"/>
      <c r="F36" s="585"/>
      <c r="G36" s="643"/>
    </row>
    <row r="37" spans="2:7" ht="14.25" customHeight="1">
      <c r="B37" s="644"/>
      <c r="C37" s="645"/>
      <c r="D37" s="100"/>
      <c r="E37" s="100"/>
      <c r="F37" s="646"/>
      <c r="G37" s="647"/>
    </row>
    <row r="38" spans="2:7" ht="14.25" customHeight="1">
      <c r="B38" s="648" t="s">
        <v>1746</v>
      </c>
      <c r="C38" s="634" t="s">
        <v>1747</v>
      </c>
      <c r="D38" s="104" t="s">
        <v>134</v>
      </c>
      <c r="E38" s="104"/>
      <c r="F38" s="123">
        <v>7.2240480000000007</v>
      </c>
      <c r="G38" s="124">
        <f t="shared" ref="G38:G43" si="3">F38*(100-$G$5)/100</f>
        <v>7.2240479999999998</v>
      </c>
    </row>
    <row r="39" spans="2:7" ht="14.25" customHeight="1">
      <c r="B39" s="589" t="s">
        <v>1748</v>
      </c>
      <c r="C39" s="635" t="s">
        <v>1749</v>
      </c>
      <c r="D39" s="96" t="s">
        <v>133</v>
      </c>
      <c r="E39" s="96"/>
      <c r="F39" s="94">
        <v>9.8336159999999992</v>
      </c>
      <c r="G39" s="125">
        <f t="shared" si="3"/>
        <v>9.8336159999999992</v>
      </c>
    </row>
    <row r="40" spans="2:7" ht="14.25" customHeight="1">
      <c r="B40" s="648"/>
      <c r="C40" s="635" t="s">
        <v>1750</v>
      </c>
      <c r="D40" s="96" t="s">
        <v>132</v>
      </c>
      <c r="E40" s="96"/>
      <c r="F40" s="94">
        <v>10.194288</v>
      </c>
      <c r="G40" s="125">
        <f t="shared" si="3"/>
        <v>10.194288</v>
      </c>
    </row>
    <row r="41" spans="2:7" ht="14.25" customHeight="1">
      <c r="B41" s="1"/>
      <c r="C41" s="635" t="s">
        <v>1751</v>
      </c>
      <c r="D41" s="96" t="s">
        <v>131</v>
      </c>
      <c r="E41" s="96"/>
      <c r="F41" s="94">
        <v>17.662320000000001</v>
      </c>
      <c r="G41" s="649">
        <f t="shared" si="3"/>
        <v>17.662320000000001</v>
      </c>
    </row>
    <row r="42" spans="2:7" ht="14.25" customHeight="1">
      <c r="B42" s="636"/>
      <c r="C42" s="635" t="s">
        <v>1752</v>
      </c>
      <c r="D42" s="96" t="s">
        <v>135</v>
      </c>
      <c r="E42" s="96"/>
      <c r="F42" s="94">
        <v>18.479136000000004</v>
      </c>
      <c r="G42" s="125">
        <f t="shared" si="3"/>
        <v>18.479136000000004</v>
      </c>
    </row>
    <row r="43" spans="2:7" ht="14.25" customHeight="1">
      <c r="B43" s="650"/>
      <c r="C43" s="635" t="s">
        <v>1753</v>
      </c>
      <c r="D43" s="96" t="s">
        <v>136</v>
      </c>
      <c r="E43" s="96"/>
      <c r="F43" s="94">
        <v>28.567343999999999</v>
      </c>
      <c r="G43" s="125">
        <f t="shared" si="3"/>
        <v>28.567343999999999</v>
      </c>
    </row>
    <row r="44" spans="2:7" ht="9.9499999999999993" customHeight="1" thickBot="1">
      <c r="B44" s="651"/>
      <c r="C44" s="638"/>
      <c r="D44" s="111"/>
      <c r="E44" s="111"/>
      <c r="F44" s="639"/>
      <c r="G44" s="640"/>
    </row>
    <row r="45" spans="2:7" ht="9.9499999999999993" customHeight="1" thickBot="1">
      <c r="B45" s="641"/>
      <c r="C45" s="642"/>
      <c r="D45" s="107"/>
      <c r="E45" s="107"/>
      <c r="F45" s="585"/>
      <c r="G45" s="643"/>
    </row>
    <row r="46" spans="2:7" ht="14.25" customHeight="1">
      <c r="B46" s="644"/>
      <c r="C46" s="645"/>
      <c r="D46" s="100"/>
      <c r="E46" s="100"/>
      <c r="F46" s="646"/>
      <c r="G46" s="647"/>
    </row>
    <row r="47" spans="2:7" ht="14.25" customHeight="1">
      <c r="B47" s="550" t="s">
        <v>1754</v>
      </c>
      <c r="C47" s="634" t="s">
        <v>1755</v>
      </c>
      <c r="D47" s="104" t="s">
        <v>134</v>
      </c>
      <c r="E47" s="104"/>
      <c r="F47" s="123">
        <v>8.0196480000000019</v>
      </c>
      <c r="G47" s="124">
        <f t="shared" ref="G47:G52" si="4">F47*(100-$G$5)/100</f>
        <v>8.0196480000000019</v>
      </c>
    </row>
    <row r="48" spans="2:7" ht="14.25" customHeight="1">
      <c r="B48" s="589" t="s">
        <v>1748</v>
      </c>
      <c r="C48" s="635" t="s">
        <v>1756</v>
      </c>
      <c r="D48" s="96" t="s">
        <v>133</v>
      </c>
      <c r="E48" s="96"/>
      <c r="F48" s="94">
        <v>11.042928</v>
      </c>
      <c r="G48" s="125">
        <f t="shared" si="4"/>
        <v>11.042928</v>
      </c>
    </row>
    <row r="49" spans="2:7" ht="14.25" customHeight="1">
      <c r="B49" s="648"/>
      <c r="C49" s="635" t="s">
        <v>1757</v>
      </c>
      <c r="D49" s="96" t="s">
        <v>132</v>
      </c>
      <c r="E49" s="96"/>
      <c r="F49" s="94">
        <v>11.329343999999999</v>
      </c>
      <c r="G49" s="125">
        <f t="shared" si="4"/>
        <v>11.329343999999999</v>
      </c>
    </row>
    <row r="50" spans="2:7" ht="14.25" customHeight="1">
      <c r="B50" s="1"/>
      <c r="C50" s="635" t="s">
        <v>1758</v>
      </c>
      <c r="D50" s="96" t="s">
        <v>131</v>
      </c>
      <c r="E50" s="96"/>
      <c r="F50" s="94">
        <v>19.635407999999998</v>
      </c>
      <c r="G50" s="649">
        <f t="shared" si="4"/>
        <v>19.635407999999998</v>
      </c>
    </row>
    <row r="51" spans="2:7" ht="14.25" customHeight="1">
      <c r="B51" s="636"/>
      <c r="C51" s="635" t="s">
        <v>1759</v>
      </c>
      <c r="D51" s="96" t="s">
        <v>135</v>
      </c>
      <c r="E51" s="96"/>
      <c r="F51" s="94">
        <v>19.921824000000001</v>
      </c>
      <c r="G51" s="125">
        <f t="shared" si="4"/>
        <v>19.921824000000001</v>
      </c>
    </row>
    <row r="52" spans="2:7" ht="14.25" customHeight="1">
      <c r="B52" s="650"/>
      <c r="C52" s="635" t="s">
        <v>1760</v>
      </c>
      <c r="D52" s="96" t="s">
        <v>136</v>
      </c>
      <c r="E52" s="96"/>
      <c r="F52" s="94">
        <v>31.728528000000008</v>
      </c>
      <c r="G52" s="125">
        <f t="shared" si="4"/>
        <v>31.728528000000004</v>
      </c>
    </row>
    <row r="53" spans="2:7" ht="9.9499999999999993" customHeight="1" thickBot="1">
      <c r="B53" s="651"/>
      <c r="C53" s="638"/>
      <c r="D53" s="111"/>
      <c r="E53" s="111"/>
      <c r="F53" s="639"/>
      <c r="G53" s="640"/>
    </row>
    <row r="54" spans="2:7" ht="14.25" customHeight="1" thickBot="1">
      <c r="B54" s="817"/>
      <c r="C54" s="592"/>
      <c r="D54" s="30"/>
      <c r="E54" s="30"/>
      <c r="F54" s="93"/>
      <c r="G54" s="793"/>
    </row>
    <row r="55" spans="2:7" ht="14.25" customHeight="1">
      <c r="B55" s="852"/>
      <c r="C55" s="853"/>
      <c r="D55" s="854"/>
      <c r="E55" s="854"/>
      <c r="F55" s="855"/>
      <c r="G55" s="856"/>
    </row>
    <row r="56" spans="2:7" ht="14.25" customHeight="1">
      <c r="B56" s="857"/>
      <c r="C56" s="850" t="s">
        <v>2341</v>
      </c>
      <c r="D56" s="858"/>
      <c r="E56" s="858"/>
      <c r="F56" s="858"/>
      <c r="G56" s="859"/>
    </row>
    <row r="57" spans="2:7" ht="14.25" customHeight="1">
      <c r="B57" s="860"/>
      <c r="C57" s="861"/>
      <c r="D57" s="107"/>
      <c r="E57" s="107"/>
      <c r="F57" s="585"/>
      <c r="G57" s="767"/>
    </row>
    <row r="58" spans="2:7" ht="14.25" customHeight="1">
      <c r="B58" s="860"/>
      <c r="C58" s="867" t="s">
        <v>2340</v>
      </c>
      <c r="D58" s="107"/>
      <c r="E58" s="107"/>
      <c r="F58" s="585"/>
      <c r="G58" s="767"/>
    </row>
    <row r="59" spans="2:7" ht="14.25" customHeight="1">
      <c r="B59" s="862"/>
      <c r="C59" s="641"/>
      <c r="D59" s="107"/>
      <c r="E59" s="107"/>
      <c r="F59" s="585"/>
      <c r="G59" s="767"/>
    </row>
    <row r="60" spans="2:7" ht="14.25" customHeight="1">
      <c r="B60" s="860"/>
      <c r="C60" s="868" t="s">
        <v>2342</v>
      </c>
      <c r="D60" s="107"/>
      <c r="E60" s="107"/>
      <c r="F60" s="585"/>
      <c r="G60" s="767"/>
    </row>
    <row r="61" spans="2:7" ht="14.25" customHeight="1" thickBot="1">
      <c r="B61" s="863"/>
      <c r="C61" s="864"/>
      <c r="D61" s="595"/>
      <c r="E61" s="595"/>
      <c r="F61" s="865"/>
      <c r="G61" s="866"/>
    </row>
    <row r="62" spans="2:7" ht="14.25" customHeight="1">
      <c r="B62" s="644"/>
      <c r="C62" s="645"/>
      <c r="D62" s="100"/>
      <c r="E62" s="100"/>
      <c r="F62" s="646"/>
      <c r="G62" s="647"/>
    </row>
    <row r="63" spans="2:7" ht="14.25" customHeight="1">
      <c r="B63" s="550" t="s">
        <v>1761</v>
      </c>
      <c r="C63" s="634" t="s">
        <v>940</v>
      </c>
      <c r="D63" s="104">
        <v>20</v>
      </c>
      <c r="E63" s="104"/>
      <c r="F63" s="123">
        <v>10.335234054889442</v>
      </c>
      <c r="G63" s="652">
        <f t="shared" ref="G63:G68" si="5">F63*(100-$G$5)/100</f>
        <v>10.335234054889442</v>
      </c>
    </row>
    <row r="64" spans="2:7" ht="14.25" customHeight="1">
      <c r="B64" s="442" t="s">
        <v>1661</v>
      </c>
      <c r="C64" s="635" t="s">
        <v>941</v>
      </c>
      <c r="D64" s="96">
        <v>25</v>
      </c>
      <c r="E64" s="96"/>
      <c r="F64" s="94">
        <v>14.287726665028039</v>
      </c>
      <c r="G64" s="649">
        <f t="shared" si="5"/>
        <v>14.287726665028039</v>
      </c>
    </row>
    <row r="65" spans="2:7" ht="14.25" customHeight="1">
      <c r="B65" s="648"/>
      <c r="C65" s="635" t="s">
        <v>942</v>
      </c>
      <c r="D65" s="96">
        <v>32</v>
      </c>
      <c r="E65" s="96"/>
      <c r="F65" s="94">
        <v>15.075554583940798</v>
      </c>
      <c r="G65" s="649">
        <f t="shared" si="5"/>
        <v>15.075554583940798</v>
      </c>
    </row>
    <row r="66" spans="2:7" ht="14.25" customHeight="1">
      <c r="B66" s="636"/>
      <c r="C66" s="635" t="s">
        <v>943</v>
      </c>
      <c r="D66" s="96">
        <v>40</v>
      </c>
      <c r="E66" s="96"/>
      <c r="F66" s="94">
        <v>24.262429299398082</v>
      </c>
      <c r="G66" s="649">
        <f t="shared" si="5"/>
        <v>24.262429299398082</v>
      </c>
    </row>
    <row r="67" spans="2:7" ht="14.25" customHeight="1">
      <c r="B67" s="636"/>
      <c r="C67" s="634" t="s">
        <v>944</v>
      </c>
      <c r="D67" s="104">
        <v>50</v>
      </c>
      <c r="E67" s="104"/>
      <c r="F67" s="123">
        <v>27.05320955452973</v>
      </c>
      <c r="G67" s="652">
        <f t="shared" si="5"/>
        <v>27.05320955452973</v>
      </c>
    </row>
    <row r="68" spans="2:7" ht="14.25" customHeight="1">
      <c r="B68" s="636"/>
      <c r="C68" s="635" t="s">
        <v>945</v>
      </c>
      <c r="D68" s="96">
        <v>63</v>
      </c>
      <c r="E68" s="96"/>
      <c r="F68" s="94">
        <v>38.817216275921972</v>
      </c>
      <c r="G68" s="649">
        <f t="shared" si="5"/>
        <v>38.817216275921972</v>
      </c>
    </row>
    <row r="69" spans="2:7" ht="14.25" customHeight="1" thickBot="1">
      <c r="B69" s="637"/>
      <c r="C69" s="638"/>
      <c r="D69" s="638"/>
      <c r="E69" s="638"/>
      <c r="F69" s="638"/>
      <c r="G69" s="653"/>
    </row>
    <row r="70" spans="2:7" ht="14.25" customHeight="1" thickBot="1">
      <c r="B70" s="641"/>
      <c r="C70" s="642"/>
      <c r="D70" s="642"/>
      <c r="E70" s="642"/>
      <c r="F70" s="642"/>
      <c r="G70" s="642"/>
    </row>
    <row r="71" spans="2:7" ht="14.25" customHeight="1">
      <c r="B71" s="644"/>
      <c r="C71" s="645"/>
      <c r="D71" s="100"/>
      <c r="E71" s="100"/>
      <c r="F71" s="646"/>
      <c r="G71" s="647"/>
    </row>
    <row r="72" spans="2:7" ht="14.25" customHeight="1">
      <c r="B72" s="550" t="s">
        <v>1658</v>
      </c>
      <c r="C72" s="634" t="s">
        <v>1762</v>
      </c>
      <c r="D72" s="104" t="s">
        <v>137</v>
      </c>
      <c r="E72" s="104"/>
      <c r="F72" s="123">
        <v>10.310976</v>
      </c>
      <c r="G72" s="124">
        <f t="shared" ref="G72:G77" si="6">F72*(100-$G$5)/100</f>
        <v>10.310976</v>
      </c>
    </row>
    <row r="73" spans="2:7" ht="14.25" customHeight="1">
      <c r="B73" s="648" t="s">
        <v>1763</v>
      </c>
      <c r="C73" s="635" t="s">
        <v>1764</v>
      </c>
      <c r="D73" s="96" t="s">
        <v>19</v>
      </c>
      <c r="E73" s="96"/>
      <c r="F73" s="94">
        <v>14.257152000000003</v>
      </c>
      <c r="G73" s="125">
        <f t="shared" si="6"/>
        <v>14.257152000000003</v>
      </c>
    </row>
    <row r="74" spans="2:7" ht="14.25" customHeight="1">
      <c r="B74" s="648"/>
      <c r="C74" s="635" t="s">
        <v>1765</v>
      </c>
      <c r="D74" s="96" t="s">
        <v>22</v>
      </c>
      <c r="E74" s="96"/>
      <c r="F74" s="94">
        <v>15.052752000000003</v>
      </c>
      <c r="G74" s="649">
        <f t="shared" si="6"/>
        <v>15.052752000000003</v>
      </c>
    </row>
    <row r="75" spans="2:7" ht="14.25" customHeight="1">
      <c r="B75" s="1"/>
      <c r="C75" s="635" t="s">
        <v>1766</v>
      </c>
      <c r="D75" s="96" t="s">
        <v>23</v>
      </c>
      <c r="E75" s="96"/>
      <c r="F75" s="94">
        <v>24.218064000000005</v>
      </c>
      <c r="G75" s="125">
        <f t="shared" si="6"/>
        <v>24.218064000000005</v>
      </c>
    </row>
    <row r="76" spans="2:7" ht="14.25" customHeight="1">
      <c r="B76" s="636"/>
      <c r="C76" s="635" t="s">
        <v>1767</v>
      </c>
      <c r="D76" s="96" t="s">
        <v>25</v>
      </c>
      <c r="E76" s="96"/>
      <c r="F76" s="94">
        <v>26.986752000000003</v>
      </c>
      <c r="G76" s="125">
        <f t="shared" si="6"/>
        <v>26.986752000000003</v>
      </c>
    </row>
    <row r="77" spans="2:7" ht="14.25" customHeight="1">
      <c r="B77" s="650"/>
      <c r="C77" s="635" t="s">
        <v>1768</v>
      </c>
      <c r="D77" s="96" t="s">
        <v>26</v>
      </c>
      <c r="E77" s="96"/>
      <c r="F77" s="94">
        <v>38.729808000000006</v>
      </c>
      <c r="G77" s="125">
        <f t="shared" si="6"/>
        <v>38.729808000000006</v>
      </c>
    </row>
    <row r="78" spans="2:7" ht="14.25" customHeight="1" thickBot="1">
      <c r="B78" s="651"/>
      <c r="C78" s="638"/>
      <c r="D78" s="111"/>
      <c r="E78" s="111"/>
      <c r="F78" s="639"/>
      <c r="G78" s="640"/>
    </row>
    <row r="79" spans="2:7" ht="14.25" customHeight="1" thickBot="1">
      <c r="B79" s="641"/>
      <c r="C79" s="642"/>
      <c r="D79" s="642"/>
      <c r="E79" s="642"/>
      <c r="F79" s="642"/>
      <c r="G79" s="642"/>
    </row>
    <row r="80" spans="2:7" ht="14.25" customHeight="1">
      <c r="B80" s="644"/>
      <c r="C80" s="645"/>
      <c r="D80" s="100"/>
      <c r="E80" s="100"/>
      <c r="F80" s="646"/>
      <c r="G80" s="647"/>
    </row>
    <row r="81" spans="2:7" ht="14.25" customHeight="1">
      <c r="B81" s="550" t="s">
        <v>1761</v>
      </c>
      <c r="C81" s="634" t="s">
        <v>1769</v>
      </c>
      <c r="D81" s="104" t="s">
        <v>137</v>
      </c>
      <c r="E81" s="104"/>
      <c r="F81" s="123">
        <v>11.456640000000002</v>
      </c>
      <c r="G81" s="124">
        <f t="shared" ref="G81:G86" si="7">F81*(100-$G$5)/100</f>
        <v>11.456640000000002</v>
      </c>
    </row>
    <row r="82" spans="2:7" ht="14.25" customHeight="1">
      <c r="B82" s="648" t="s">
        <v>1763</v>
      </c>
      <c r="C82" s="635" t="s">
        <v>1770</v>
      </c>
      <c r="D82" s="96" t="s">
        <v>19</v>
      </c>
      <c r="E82" s="96"/>
      <c r="F82" s="94">
        <v>15.837744000000001</v>
      </c>
      <c r="G82" s="125">
        <f t="shared" si="7"/>
        <v>15.837744000000001</v>
      </c>
    </row>
    <row r="83" spans="2:7" ht="14.25" customHeight="1">
      <c r="B83" s="648"/>
      <c r="C83" s="635" t="s">
        <v>1771</v>
      </c>
      <c r="D83" s="96" t="s">
        <v>22</v>
      </c>
      <c r="E83" s="96"/>
      <c r="F83" s="94">
        <v>16.718208000000001</v>
      </c>
      <c r="G83" s="649">
        <f t="shared" si="7"/>
        <v>16.718208000000001</v>
      </c>
    </row>
    <row r="84" spans="2:7" ht="14.25" customHeight="1">
      <c r="B84" s="1"/>
      <c r="C84" s="635" t="s">
        <v>1772</v>
      </c>
      <c r="D84" s="96" t="s">
        <v>23</v>
      </c>
      <c r="E84" s="96"/>
      <c r="F84" s="94">
        <v>26.901888</v>
      </c>
      <c r="G84" s="125">
        <f t="shared" si="7"/>
        <v>26.901888</v>
      </c>
    </row>
    <row r="85" spans="2:7" ht="14.25" customHeight="1">
      <c r="B85" s="636"/>
      <c r="C85" s="635" t="s">
        <v>1773</v>
      </c>
      <c r="D85" s="96" t="s">
        <v>25</v>
      </c>
      <c r="E85" s="96"/>
      <c r="F85" s="94">
        <v>29.978208000000002</v>
      </c>
      <c r="G85" s="125">
        <f t="shared" si="7"/>
        <v>29.978208000000006</v>
      </c>
    </row>
    <row r="86" spans="2:7" ht="14.25" customHeight="1">
      <c r="B86" s="650"/>
      <c r="C86" s="635" t="s">
        <v>1774</v>
      </c>
      <c r="D86" s="96" t="s">
        <v>26</v>
      </c>
      <c r="E86" s="96"/>
      <c r="F86" s="94">
        <v>43.026048000000003</v>
      </c>
      <c r="G86" s="125">
        <f t="shared" si="7"/>
        <v>43.026048000000003</v>
      </c>
    </row>
    <row r="87" spans="2:7" ht="14.25" customHeight="1" thickBot="1">
      <c r="B87" s="651"/>
      <c r="C87" s="638"/>
      <c r="D87" s="111"/>
      <c r="E87" s="111"/>
      <c r="F87" s="639"/>
      <c r="G87" s="640"/>
    </row>
    <row r="88" spans="2:7" ht="14.25" customHeight="1" thickBot="1">
      <c r="B88" s="641"/>
      <c r="C88" s="642"/>
      <c r="D88" s="642"/>
      <c r="E88" s="642"/>
      <c r="F88" s="642"/>
      <c r="G88" s="642"/>
    </row>
    <row r="89" spans="2:7" ht="14.25" customHeight="1">
      <c r="B89" s="644"/>
      <c r="C89" s="645"/>
      <c r="D89" s="645"/>
      <c r="E89" s="645"/>
      <c r="F89" s="645"/>
      <c r="G89" s="654"/>
    </row>
    <row r="90" spans="2:7" ht="14.25" customHeight="1">
      <c r="B90" s="648" t="s">
        <v>1662</v>
      </c>
      <c r="C90" s="634" t="s">
        <v>946</v>
      </c>
      <c r="D90" s="104">
        <v>20</v>
      </c>
      <c r="E90" s="104"/>
      <c r="F90" s="123">
        <v>0.72169916400000012</v>
      </c>
      <c r="G90" s="124">
        <f t="shared" ref="G90:G95" si="8">F90*(100-$G$5)/100</f>
        <v>0.721699164</v>
      </c>
    </row>
    <row r="91" spans="2:7" ht="14.25" customHeight="1">
      <c r="B91" s="648" t="s">
        <v>1775</v>
      </c>
      <c r="C91" s="635" t="s">
        <v>947</v>
      </c>
      <c r="D91" s="96">
        <v>25</v>
      </c>
      <c r="E91" s="96"/>
      <c r="F91" s="94">
        <v>1.0584921072</v>
      </c>
      <c r="G91" s="125">
        <f t="shared" si="8"/>
        <v>1.0584921072</v>
      </c>
    </row>
    <row r="92" spans="2:7" ht="14.25" customHeight="1">
      <c r="B92" s="1"/>
      <c r="C92" s="635" t="s">
        <v>948</v>
      </c>
      <c r="D92" s="96">
        <v>32</v>
      </c>
      <c r="E92" s="96"/>
      <c r="F92" s="94">
        <v>1.5877381608000001</v>
      </c>
      <c r="G92" s="125">
        <f t="shared" si="8"/>
        <v>1.5877381608000001</v>
      </c>
    </row>
    <row r="93" spans="2:7" ht="14.25" customHeight="1">
      <c r="B93" s="636"/>
      <c r="C93" s="635" t="s">
        <v>949</v>
      </c>
      <c r="D93" s="96">
        <v>40</v>
      </c>
      <c r="E93" s="96"/>
      <c r="F93" s="94">
        <v>2.5500037128000002</v>
      </c>
      <c r="G93" s="125">
        <f t="shared" si="8"/>
        <v>2.5500037128000002</v>
      </c>
    </row>
    <row r="94" spans="2:7" ht="14.25" customHeight="1">
      <c r="B94" s="636"/>
      <c r="C94" s="635" t="s">
        <v>950</v>
      </c>
      <c r="D94" s="96">
        <v>50</v>
      </c>
      <c r="E94" s="96"/>
      <c r="F94" s="94">
        <v>4.1858551512000002</v>
      </c>
      <c r="G94" s="125">
        <f t="shared" si="8"/>
        <v>4.1858551512000002</v>
      </c>
    </row>
    <row r="95" spans="2:7" ht="14.25" customHeight="1">
      <c r="B95" s="636"/>
      <c r="C95" s="635" t="s">
        <v>951</v>
      </c>
      <c r="D95" s="96">
        <v>63</v>
      </c>
      <c r="E95" s="96"/>
      <c r="F95" s="94">
        <v>4.5226480944</v>
      </c>
      <c r="G95" s="125">
        <f t="shared" si="8"/>
        <v>4.5226480944</v>
      </c>
    </row>
    <row r="96" spans="2:7" ht="14.25" customHeight="1" thickBot="1">
      <c r="B96" s="637"/>
      <c r="C96" s="638"/>
      <c r="D96" s="638"/>
      <c r="E96" s="638"/>
      <c r="F96" s="638"/>
      <c r="G96" s="653"/>
    </row>
    <row r="97" spans="2:7" ht="14.25" customHeight="1" thickBot="1">
      <c r="B97" s="641"/>
      <c r="C97" s="642"/>
      <c r="D97" s="642"/>
      <c r="E97" s="642"/>
      <c r="F97" s="642"/>
      <c r="G97" s="642"/>
    </row>
    <row r="98" spans="2:7" ht="14.25" customHeight="1">
      <c r="B98" s="644"/>
      <c r="C98" s="645"/>
      <c r="D98" s="645"/>
      <c r="E98" s="645"/>
      <c r="F98" s="645"/>
      <c r="G98" s="654"/>
    </row>
    <row r="99" spans="2:7" ht="14.25" customHeight="1">
      <c r="B99" s="648" t="s">
        <v>1776</v>
      </c>
      <c r="C99" s="634" t="s">
        <v>952</v>
      </c>
      <c r="D99" s="104" t="s">
        <v>134</v>
      </c>
      <c r="E99" s="104"/>
      <c r="F99" s="123">
        <v>0.4811327760000001</v>
      </c>
      <c r="G99" s="124">
        <f t="shared" ref="G99:G104" si="9">F99*(100-$G$5)/100</f>
        <v>0.4811327760000001</v>
      </c>
    </row>
    <row r="100" spans="2:7" ht="14.25" customHeight="1">
      <c r="B100" s="648" t="s">
        <v>1775</v>
      </c>
      <c r="C100" s="635" t="s">
        <v>953</v>
      </c>
      <c r="D100" s="96" t="s">
        <v>133</v>
      </c>
      <c r="E100" s="96"/>
      <c r="F100" s="94">
        <v>0.67358588640000006</v>
      </c>
      <c r="G100" s="125">
        <f t="shared" si="9"/>
        <v>0.67358588640000006</v>
      </c>
    </row>
    <row r="101" spans="2:7" ht="14.25" customHeight="1">
      <c r="B101" s="648" t="s">
        <v>1455</v>
      </c>
      <c r="C101" s="635" t="s">
        <v>954</v>
      </c>
      <c r="D101" s="96" t="s">
        <v>132</v>
      </c>
      <c r="E101" s="96"/>
      <c r="F101" s="94">
        <v>0.76981244160000017</v>
      </c>
      <c r="G101" s="125">
        <f t="shared" si="9"/>
        <v>0.76981244160000017</v>
      </c>
    </row>
    <row r="102" spans="2:7" ht="14.25" customHeight="1">
      <c r="B102" s="648"/>
      <c r="C102" s="635" t="s">
        <v>955</v>
      </c>
      <c r="D102" s="96" t="s">
        <v>131</v>
      </c>
      <c r="E102" s="96"/>
      <c r="F102" s="94">
        <v>0.96226555200000019</v>
      </c>
      <c r="G102" s="125">
        <f t="shared" si="9"/>
        <v>0.96226555200000019</v>
      </c>
    </row>
    <row r="103" spans="2:7" ht="14.25" customHeight="1">
      <c r="B103" s="636"/>
      <c r="C103" s="635" t="s">
        <v>956</v>
      </c>
      <c r="D103" s="96" t="s">
        <v>135</v>
      </c>
      <c r="E103" s="96"/>
      <c r="F103" s="94">
        <v>1.0584921072</v>
      </c>
      <c r="G103" s="125">
        <f t="shared" si="9"/>
        <v>1.0584921072</v>
      </c>
    </row>
    <row r="104" spans="2:7" ht="14.25" customHeight="1">
      <c r="B104" s="636"/>
      <c r="C104" s="635" t="s">
        <v>957</v>
      </c>
      <c r="D104" s="96" t="s">
        <v>136</v>
      </c>
      <c r="E104" s="96"/>
      <c r="F104" s="94">
        <v>2.3094373247999997</v>
      </c>
      <c r="G104" s="125">
        <f t="shared" si="9"/>
        <v>2.3094373247999997</v>
      </c>
    </row>
    <row r="105" spans="2:7" ht="14.25" customHeight="1" thickBot="1">
      <c r="B105" s="637"/>
      <c r="C105" s="638"/>
      <c r="D105" s="638"/>
      <c r="E105" s="638"/>
      <c r="F105" s="638"/>
      <c r="G105" s="653"/>
    </row>
    <row r="106" spans="2:7" ht="14.25" customHeight="1" thickBot="1">
      <c r="B106" s="641"/>
      <c r="C106" s="642"/>
      <c r="D106" s="642"/>
      <c r="E106" s="642"/>
      <c r="F106" s="642"/>
      <c r="G106" s="642"/>
    </row>
    <row r="107" spans="2:7" ht="14.25" customHeight="1">
      <c r="B107" s="655"/>
      <c r="C107" s="645"/>
      <c r="D107" s="645"/>
      <c r="E107" s="645"/>
      <c r="F107" s="645"/>
      <c r="G107" s="654"/>
    </row>
    <row r="108" spans="2:7" ht="14.25" customHeight="1">
      <c r="B108" s="648" t="s">
        <v>1776</v>
      </c>
      <c r="C108" s="634" t="s">
        <v>958</v>
      </c>
      <c r="D108" s="104" t="s">
        <v>134</v>
      </c>
      <c r="E108" s="104"/>
      <c r="F108" s="123">
        <v>0.46535009424657536</v>
      </c>
      <c r="G108" s="124">
        <f t="shared" ref="G108:G113" si="10">F108*(100-$G$5)/100</f>
        <v>0.46535009424657536</v>
      </c>
    </row>
    <row r="109" spans="2:7" ht="14.25" customHeight="1">
      <c r="B109" s="648" t="s">
        <v>1775</v>
      </c>
      <c r="C109" s="635" t="s">
        <v>959</v>
      </c>
      <c r="D109" s="96" t="s">
        <v>133</v>
      </c>
      <c r="E109" s="96"/>
      <c r="F109" s="94">
        <v>0.63172131616438365</v>
      </c>
      <c r="G109" s="125">
        <f t="shared" si="10"/>
        <v>0.63172131616438365</v>
      </c>
    </row>
    <row r="110" spans="2:7" ht="14.25" customHeight="1">
      <c r="B110" s="648" t="s">
        <v>1459</v>
      </c>
      <c r="C110" s="635" t="s">
        <v>960</v>
      </c>
      <c r="D110" s="96" t="s">
        <v>132</v>
      </c>
      <c r="E110" s="96"/>
      <c r="F110" s="94">
        <v>0.66499556054794517</v>
      </c>
      <c r="G110" s="125">
        <f t="shared" si="10"/>
        <v>0.66499556054794506</v>
      </c>
    </row>
    <row r="111" spans="2:7" ht="14.25" customHeight="1">
      <c r="B111" s="648"/>
      <c r="C111" s="635" t="s">
        <v>961</v>
      </c>
      <c r="D111" s="96" t="s">
        <v>131</v>
      </c>
      <c r="E111" s="96"/>
      <c r="F111" s="94">
        <v>0.83136678246575335</v>
      </c>
      <c r="G111" s="125">
        <f t="shared" si="10"/>
        <v>0.83136678246575324</v>
      </c>
    </row>
    <row r="112" spans="2:7" ht="14.25" customHeight="1">
      <c r="B112" s="636"/>
      <c r="C112" s="634" t="s">
        <v>962</v>
      </c>
      <c r="D112" s="104" t="s">
        <v>135</v>
      </c>
      <c r="E112" s="104"/>
      <c r="F112" s="123">
        <v>0.93118951561643837</v>
      </c>
      <c r="G112" s="124">
        <f t="shared" si="10"/>
        <v>0.93118951561643837</v>
      </c>
    </row>
    <row r="113" spans="2:7" ht="14.25" customHeight="1">
      <c r="B113" s="636"/>
      <c r="C113" s="635" t="s">
        <v>963</v>
      </c>
      <c r="D113" s="96" t="s">
        <v>136</v>
      </c>
      <c r="E113" s="96"/>
      <c r="F113" s="94">
        <v>2.0615351704109588</v>
      </c>
      <c r="G113" s="125">
        <f t="shared" si="10"/>
        <v>2.0615351704109588</v>
      </c>
    </row>
    <row r="114" spans="2:7" ht="14.25" customHeight="1" thickBot="1">
      <c r="B114" s="637"/>
      <c r="C114" s="638"/>
      <c r="D114" s="638"/>
      <c r="E114" s="638"/>
      <c r="F114" s="638"/>
      <c r="G114" s="653"/>
    </row>
    <row r="115" spans="2:7" ht="14.25" customHeight="1">
      <c r="B115" s="739"/>
      <c r="C115" s="592"/>
      <c r="D115" s="592"/>
      <c r="E115" s="592"/>
      <c r="F115" s="592"/>
      <c r="G115" s="592"/>
    </row>
    <row r="116" spans="2:7" ht="14.25" customHeight="1">
      <c r="B116" s="739"/>
      <c r="C116" s="592"/>
      <c r="D116" s="592"/>
      <c r="E116" s="592"/>
      <c r="F116" s="592"/>
      <c r="G116" s="592"/>
    </row>
    <row r="117" spans="2:7" ht="14.25" customHeight="1" thickBot="1">
      <c r="B117" s="45"/>
      <c r="C117" s="45"/>
      <c r="D117" s="45"/>
      <c r="E117" s="45"/>
      <c r="F117" s="89"/>
      <c r="G117" s="89"/>
    </row>
    <row r="118" spans="2:7" ht="14.25" customHeight="1">
      <c r="B118" s="644"/>
      <c r="C118" s="645"/>
      <c r="D118" s="645"/>
      <c r="E118" s="645"/>
      <c r="F118" s="645"/>
      <c r="G118" s="654"/>
    </row>
    <row r="119" spans="2:7" ht="14.25" customHeight="1">
      <c r="B119" s="648" t="s">
        <v>1777</v>
      </c>
      <c r="C119" s="634" t="s">
        <v>1778</v>
      </c>
      <c r="D119" s="104">
        <v>20</v>
      </c>
      <c r="E119" s="104"/>
      <c r="F119" s="123">
        <v>16.039296000000004</v>
      </c>
      <c r="G119" s="124">
        <f t="shared" ref="G119:G124" si="11">F119*(100-$G$5)/100</f>
        <v>16.039296000000004</v>
      </c>
    </row>
    <row r="120" spans="2:7" ht="14.25" customHeight="1">
      <c r="B120" s="648" t="s">
        <v>1779</v>
      </c>
      <c r="C120" s="635" t="s">
        <v>2400</v>
      </c>
      <c r="D120" s="96">
        <v>25</v>
      </c>
      <c r="E120" s="96"/>
      <c r="F120" s="94">
        <v>22.149504</v>
      </c>
      <c r="G120" s="125">
        <f t="shared" si="11"/>
        <v>22.149504</v>
      </c>
    </row>
    <row r="121" spans="2:7" ht="14.25" customHeight="1">
      <c r="B121" s="1"/>
      <c r="C121" s="635" t="s">
        <v>1780</v>
      </c>
      <c r="D121" s="96">
        <v>32</v>
      </c>
      <c r="E121" s="96"/>
      <c r="F121" s="94">
        <v>22.149504</v>
      </c>
      <c r="G121" s="125">
        <f t="shared" si="11"/>
        <v>22.149504</v>
      </c>
    </row>
    <row r="122" spans="2:7" ht="14.25" customHeight="1">
      <c r="B122" s="636"/>
      <c r="C122" s="635" t="s">
        <v>1781</v>
      </c>
      <c r="D122" s="96">
        <v>40</v>
      </c>
      <c r="E122" s="96"/>
      <c r="F122" s="94">
        <v>29.118960000000005</v>
      </c>
      <c r="G122" s="125">
        <f t="shared" si="11"/>
        <v>29.118960000000005</v>
      </c>
    </row>
    <row r="123" spans="2:7" ht="14.25" customHeight="1">
      <c r="B123" s="636"/>
      <c r="C123" s="635" t="s">
        <v>1782</v>
      </c>
      <c r="D123" s="96">
        <v>50</v>
      </c>
      <c r="E123" s="96"/>
      <c r="F123" s="94">
        <v>31.410288000000001</v>
      </c>
      <c r="G123" s="125">
        <f t="shared" si="11"/>
        <v>31.410288000000001</v>
      </c>
    </row>
    <row r="124" spans="2:7" ht="14.25" customHeight="1">
      <c r="B124" s="636"/>
      <c r="C124" s="635" t="s">
        <v>1783</v>
      </c>
      <c r="D124" s="96">
        <v>63</v>
      </c>
      <c r="E124" s="96"/>
      <c r="F124" s="94">
        <v>47.799648000000005</v>
      </c>
      <c r="G124" s="125">
        <f t="shared" si="11"/>
        <v>47.799648000000005</v>
      </c>
    </row>
    <row r="125" spans="2:7" ht="14.25" customHeight="1" thickBot="1">
      <c r="B125" s="637"/>
      <c r="C125" s="638"/>
      <c r="D125" s="638"/>
      <c r="E125" s="638"/>
      <c r="F125" s="638"/>
      <c r="G125" s="653"/>
    </row>
    <row r="126" spans="2:7" ht="14.25" customHeight="1" thickBot="1">
      <c r="B126" s="45"/>
      <c r="C126" s="45"/>
      <c r="D126" s="45"/>
      <c r="E126" s="45"/>
      <c r="F126" s="89"/>
      <c r="G126" s="89"/>
    </row>
    <row r="127" spans="2:7" ht="14.25" customHeight="1">
      <c r="B127" s="644"/>
      <c r="C127" s="645"/>
      <c r="D127" s="645"/>
      <c r="E127" s="645"/>
      <c r="F127" s="645"/>
      <c r="G127" s="654"/>
    </row>
    <row r="128" spans="2:7" ht="14.25" customHeight="1">
      <c r="B128" s="648" t="s">
        <v>1777</v>
      </c>
      <c r="C128" s="634" t="s">
        <v>1784</v>
      </c>
      <c r="D128" s="104" t="s">
        <v>137</v>
      </c>
      <c r="E128" s="104"/>
      <c r="F128" s="123">
        <v>11.392992000000001</v>
      </c>
      <c r="G128" s="124">
        <f t="shared" ref="G128:G133" si="12">F128*(100-$G$5)/100</f>
        <v>11.392992000000001</v>
      </c>
    </row>
    <row r="129" spans="2:7" ht="14.25" customHeight="1">
      <c r="B129" s="648" t="s">
        <v>1785</v>
      </c>
      <c r="C129" s="635" t="s">
        <v>1786</v>
      </c>
      <c r="D129" s="96" t="s">
        <v>19</v>
      </c>
      <c r="E129" s="96"/>
      <c r="F129" s="94">
        <v>14.002560000000003</v>
      </c>
      <c r="G129" s="125">
        <f t="shared" si="12"/>
        <v>14.002560000000003</v>
      </c>
    </row>
    <row r="130" spans="2:7" ht="14.25" customHeight="1">
      <c r="B130" s="1"/>
      <c r="C130" s="635" t="s">
        <v>1787</v>
      </c>
      <c r="D130" s="96" t="s">
        <v>22</v>
      </c>
      <c r="E130" s="96"/>
      <c r="F130" s="94">
        <v>14.543568000000002</v>
      </c>
      <c r="G130" s="125">
        <f t="shared" si="12"/>
        <v>14.543568000000002</v>
      </c>
    </row>
    <row r="131" spans="2:7" ht="14.25" customHeight="1">
      <c r="B131" s="656"/>
      <c r="C131" s="635" t="s">
        <v>1788</v>
      </c>
      <c r="D131" s="96" t="s">
        <v>23</v>
      </c>
      <c r="E131" s="96"/>
      <c r="F131" s="94">
        <v>22.213152000000004</v>
      </c>
      <c r="G131" s="125">
        <f t="shared" si="12"/>
        <v>22.213152000000004</v>
      </c>
    </row>
    <row r="132" spans="2:7" ht="14.25" customHeight="1">
      <c r="B132" s="636"/>
      <c r="C132" s="635" t="s">
        <v>1789</v>
      </c>
      <c r="D132" s="96" t="s">
        <v>25</v>
      </c>
      <c r="E132" s="96"/>
      <c r="F132" s="94">
        <v>23.454287999999998</v>
      </c>
      <c r="G132" s="125">
        <f t="shared" si="12"/>
        <v>23.454287999999998</v>
      </c>
    </row>
    <row r="133" spans="2:7" ht="14.25" customHeight="1">
      <c r="B133" s="636"/>
      <c r="C133" s="635" t="s">
        <v>1790</v>
      </c>
      <c r="D133" s="96" t="s">
        <v>26</v>
      </c>
      <c r="E133" s="96"/>
      <c r="F133" s="94">
        <v>34.147151999999998</v>
      </c>
      <c r="G133" s="125">
        <f t="shared" si="12"/>
        <v>34.147151999999998</v>
      </c>
    </row>
    <row r="134" spans="2:7" ht="14.25" customHeight="1" thickBot="1">
      <c r="B134" s="637"/>
      <c r="C134" s="638"/>
      <c r="D134" s="638"/>
      <c r="E134" s="638"/>
      <c r="F134" s="638"/>
      <c r="G134" s="653"/>
    </row>
    <row r="135" spans="2:7" ht="14.25" customHeight="1" thickBot="1">
      <c r="B135" s="45"/>
      <c r="C135" s="45"/>
      <c r="D135" s="45"/>
      <c r="E135" s="45"/>
      <c r="F135" s="89"/>
      <c r="G135" s="89"/>
    </row>
    <row r="136" spans="2:7" ht="14.25" customHeight="1">
      <c r="B136" s="644"/>
      <c r="C136" s="645"/>
      <c r="D136" s="645"/>
      <c r="E136" s="645"/>
      <c r="F136" s="645"/>
      <c r="G136" s="654"/>
    </row>
    <row r="137" spans="2:7" ht="14.25" customHeight="1">
      <c r="B137" s="648" t="s">
        <v>1777</v>
      </c>
      <c r="C137" s="634" t="s">
        <v>1791</v>
      </c>
      <c r="D137" s="104" t="s">
        <v>137</v>
      </c>
      <c r="E137" s="104"/>
      <c r="F137" s="123">
        <v>11.392992000000001</v>
      </c>
      <c r="G137" s="124">
        <f t="shared" ref="G137:G142" si="13">F137*(100-$G$5)/100</f>
        <v>11.392992000000001</v>
      </c>
    </row>
    <row r="138" spans="2:7" ht="14.25" customHeight="1">
      <c r="B138" s="648" t="s">
        <v>1785</v>
      </c>
      <c r="C138" s="635" t="s">
        <v>1792</v>
      </c>
      <c r="D138" s="96" t="s">
        <v>19</v>
      </c>
      <c r="E138" s="96"/>
      <c r="F138" s="94">
        <v>14.002560000000003</v>
      </c>
      <c r="G138" s="125">
        <f t="shared" si="13"/>
        <v>14.002560000000003</v>
      </c>
    </row>
    <row r="139" spans="2:7" ht="14.25" customHeight="1">
      <c r="B139" s="1"/>
      <c r="C139" s="635" t="s">
        <v>1793</v>
      </c>
      <c r="D139" s="96" t="s">
        <v>22</v>
      </c>
      <c r="E139" s="96"/>
      <c r="F139" s="94">
        <v>14.543568000000002</v>
      </c>
      <c r="G139" s="125">
        <f t="shared" si="13"/>
        <v>14.543568000000002</v>
      </c>
    </row>
    <row r="140" spans="2:7" ht="14.25" customHeight="1">
      <c r="B140" s="636"/>
      <c r="C140" s="635" t="s">
        <v>1794</v>
      </c>
      <c r="D140" s="96" t="s">
        <v>23</v>
      </c>
      <c r="E140" s="96"/>
      <c r="F140" s="94">
        <v>22.213152000000004</v>
      </c>
      <c r="G140" s="125">
        <f t="shared" si="13"/>
        <v>22.213152000000004</v>
      </c>
    </row>
    <row r="141" spans="2:7" ht="14.25" customHeight="1">
      <c r="B141" s="636"/>
      <c r="C141" s="635" t="s">
        <v>1795</v>
      </c>
      <c r="D141" s="96" t="s">
        <v>25</v>
      </c>
      <c r="E141" s="96"/>
      <c r="F141" s="94">
        <v>23.454287999999998</v>
      </c>
      <c r="G141" s="125">
        <f t="shared" si="13"/>
        <v>23.454287999999998</v>
      </c>
    </row>
    <row r="142" spans="2:7" ht="14.25" customHeight="1">
      <c r="B142" s="636"/>
      <c r="C142" s="635" t="s">
        <v>1796</v>
      </c>
      <c r="D142" s="96" t="s">
        <v>26</v>
      </c>
      <c r="E142" s="96"/>
      <c r="F142" s="94">
        <v>34.147151999999998</v>
      </c>
      <c r="G142" s="125">
        <f t="shared" si="13"/>
        <v>34.147151999999998</v>
      </c>
    </row>
    <row r="143" spans="2:7" ht="14.25" customHeight="1" thickBot="1">
      <c r="B143" s="637"/>
      <c r="C143" s="638"/>
      <c r="D143" s="638"/>
      <c r="E143" s="638"/>
      <c r="F143" s="638"/>
      <c r="G143" s="653"/>
    </row>
    <row r="144" spans="2:7" ht="14.25" customHeight="1" thickBot="1">
      <c r="B144" s="45"/>
      <c r="C144" s="45"/>
      <c r="D144" s="45"/>
      <c r="E144" s="45"/>
      <c r="F144" s="89"/>
      <c r="G144" s="89"/>
    </row>
    <row r="145" spans="2:7" ht="14.25" customHeight="1">
      <c r="B145" s="18"/>
      <c r="C145" s="68"/>
      <c r="D145" s="68"/>
      <c r="E145" s="68"/>
      <c r="F145" s="68"/>
      <c r="G145" s="633"/>
    </row>
    <row r="146" spans="2:7" ht="14.25" customHeight="1">
      <c r="B146" s="1106" t="s">
        <v>1654</v>
      </c>
      <c r="C146" s="1107"/>
      <c r="D146" s="1107"/>
      <c r="E146" s="1107"/>
      <c r="F146" s="1107"/>
      <c r="G146" s="1108"/>
    </row>
    <row r="147" spans="2:7" ht="14.25" customHeight="1">
      <c r="B147" s="50"/>
      <c r="C147" s="657"/>
      <c r="D147" s="657"/>
      <c r="E147" s="657"/>
      <c r="F147" s="45"/>
      <c r="G147" s="658"/>
    </row>
    <row r="148" spans="2:7" ht="14.25" customHeight="1">
      <c r="B148" s="50"/>
      <c r="C148" s="657"/>
      <c r="D148" s="657"/>
      <c r="E148" s="657"/>
      <c r="F148" s="45"/>
      <c r="G148" s="658"/>
    </row>
    <row r="149" spans="2:7" ht="14.25" customHeight="1">
      <c r="B149" s="50"/>
      <c r="C149" s="657"/>
      <c r="D149" s="657"/>
      <c r="E149" s="657"/>
      <c r="F149" s="45"/>
      <c r="G149" s="658"/>
    </row>
    <row r="150" spans="2:7" ht="14.25" customHeight="1">
      <c r="B150" s="50"/>
      <c r="C150" s="657"/>
      <c r="D150" s="657"/>
      <c r="E150" s="657"/>
      <c r="F150" s="45"/>
      <c r="G150" s="658"/>
    </row>
    <row r="151" spans="2:7" ht="14.25" customHeight="1">
      <c r="B151" s="50"/>
      <c r="C151" s="657"/>
      <c r="D151" s="657"/>
      <c r="E151" s="657"/>
      <c r="F151" s="45"/>
      <c r="G151" s="658"/>
    </row>
    <row r="152" spans="2:7" ht="14.25" customHeight="1">
      <c r="B152" s="50"/>
      <c r="C152" s="657"/>
      <c r="D152" s="657"/>
      <c r="E152" s="657"/>
      <c r="F152" s="45"/>
      <c r="G152" s="658"/>
    </row>
    <row r="153" spans="2:7" ht="14.25" customHeight="1">
      <c r="B153" s="50"/>
      <c r="C153" s="657"/>
      <c r="D153" s="657"/>
      <c r="E153" s="657"/>
      <c r="F153" s="45"/>
      <c r="G153" s="658"/>
    </row>
    <row r="154" spans="2:7" ht="14.25" customHeight="1">
      <c r="B154" s="50"/>
      <c r="C154" s="657"/>
      <c r="D154" s="657"/>
      <c r="E154" s="657"/>
      <c r="F154" s="45"/>
      <c r="G154" s="658"/>
    </row>
    <row r="155" spans="2:7" ht="15.95" customHeight="1">
      <c r="B155" s="50"/>
      <c r="C155" s="657"/>
      <c r="D155" s="657"/>
      <c r="E155" s="657"/>
      <c r="F155" s="45"/>
      <c r="G155" s="658"/>
    </row>
    <row r="156" spans="2:7" ht="14.25" customHeight="1">
      <c r="B156" s="50"/>
      <c r="C156" s="657"/>
      <c r="D156" s="657"/>
      <c r="E156" s="657"/>
      <c r="F156" s="45"/>
      <c r="G156" s="658"/>
    </row>
    <row r="157" spans="2:7" ht="14.25" customHeight="1">
      <c r="B157" s="50"/>
      <c r="C157" s="657"/>
      <c r="D157" s="657"/>
      <c r="E157" s="657"/>
      <c r="F157" s="45"/>
      <c r="G157" s="658"/>
    </row>
    <row r="158" spans="2:7" ht="14.25" customHeight="1">
      <c r="B158" s="50"/>
      <c r="C158" s="657"/>
      <c r="D158" s="657"/>
      <c r="E158" s="657"/>
      <c r="F158" s="45"/>
      <c r="G158" s="658"/>
    </row>
    <row r="159" spans="2:7" ht="14.25" customHeight="1">
      <c r="B159" s="50"/>
      <c r="C159" s="657"/>
      <c r="D159" s="657"/>
      <c r="E159" s="657"/>
      <c r="F159" s="45"/>
      <c r="G159" s="658"/>
    </row>
    <row r="160" spans="2:7" ht="14.25" customHeight="1">
      <c r="B160" s="50"/>
      <c r="C160" s="657"/>
      <c r="D160" s="657"/>
      <c r="E160" s="657"/>
      <c r="F160" s="45"/>
      <c r="G160" s="658"/>
    </row>
    <row r="161" spans="2:7" ht="14.25" customHeight="1">
      <c r="B161" s="50"/>
      <c r="C161" s="657"/>
      <c r="D161" s="657"/>
      <c r="E161" s="657"/>
      <c r="F161" s="45"/>
      <c r="G161" s="658"/>
    </row>
    <row r="162" spans="2:7" ht="14.25" customHeight="1" thickBot="1">
      <c r="B162" s="52"/>
      <c r="C162" s="69"/>
      <c r="D162" s="69"/>
      <c r="E162" s="69"/>
      <c r="F162" s="69"/>
      <c r="G162" s="659"/>
    </row>
  </sheetData>
  <mergeCells count="8">
    <mergeCell ref="B146:G146"/>
    <mergeCell ref="B2:G2"/>
    <mergeCell ref="B3:B5"/>
    <mergeCell ref="C3:C5"/>
    <mergeCell ref="D3:D5"/>
    <mergeCell ref="E3:E5"/>
    <mergeCell ref="F3:F5"/>
    <mergeCell ref="G3:G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
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tabColor theme="1" tint="0.499984740745262"/>
    <pageSetUpPr autoPageBreaks="0"/>
  </sheetPr>
  <dimension ref="B1:G155"/>
  <sheetViews>
    <sheetView zoomScaleNormal="100" workbookViewId="0">
      <pane ySplit="5" topLeftCell="A6" activePane="bottomLeft" state="frozen"/>
      <selection activeCell="J19" sqref="J19"/>
      <selection pane="bottomLeft" activeCell="I10" sqref="I10"/>
    </sheetView>
  </sheetViews>
  <sheetFormatPr defaultColWidth="9.140625" defaultRowHeight="14.25" customHeight="1"/>
  <cols>
    <col min="1" max="1" width="2.140625" style="182" customWidth="1"/>
    <col min="2" max="2" width="45.7109375" style="179" customWidth="1"/>
    <col min="3" max="3" width="15.7109375" style="182" customWidth="1"/>
    <col min="4" max="4" width="16.42578125" style="181" customWidth="1"/>
    <col min="5" max="5" width="14.7109375" style="183" customWidth="1"/>
    <col min="6" max="6" width="14.7109375" style="331" customWidth="1"/>
    <col min="7" max="7" width="2" style="182" customWidth="1"/>
    <col min="8" max="16384" width="9.140625" style="182"/>
  </cols>
  <sheetData>
    <row r="1" spans="2:7" ht="12.75" customHeight="1"/>
    <row r="2" spans="2:7" ht="20.85" customHeight="1">
      <c r="B2" s="1113" t="s">
        <v>1647</v>
      </c>
      <c r="C2" s="1113"/>
      <c r="D2" s="1113"/>
      <c r="E2" s="1113"/>
      <c r="F2" s="1113"/>
    </row>
    <row r="3" spans="2:7" ht="14.25" customHeight="1">
      <c r="B3" s="1114" t="s">
        <v>1439</v>
      </c>
      <c r="C3" s="964" t="s">
        <v>1440</v>
      </c>
      <c r="D3" s="1100" t="s">
        <v>1577</v>
      </c>
      <c r="E3" s="1103" t="s">
        <v>1441</v>
      </c>
      <c r="F3" s="967" t="s">
        <v>1467</v>
      </c>
    </row>
    <row r="4" spans="2:7" ht="14.25" customHeight="1">
      <c r="B4" s="1115"/>
      <c r="C4" s="965"/>
      <c r="D4" s="1101"/>
      <c r="E4" s="1104"/>
      <c r="F4" s="968"/>
    </row>
    <row r="5" spans="2:7" ht="14.25" customHeight="1">
      <c r="B5" s="1116"/>
      <c r="C5" s="966"/>
      <c r="D5" s="1102"/>
      <c r="E5" s="1105"/>
      <c r="F5" s="626">
        <f>'DISCOUNT CARD'!J16</f>
        <v>0</v>
      </c>
    </row>
    <row r="6" spans="2:7" ht="14.25" customHeight="1">
      <c r="B6" s="533"/>
      <c r="C6" s="561"/>
      <c r="D6" s="562"/>
      <c r="E6" s="563"/>
      <c r="F6" s="121"/>
    </row>
    <row r="7" spans="2:7" ht="14.25" customHeight="1">
      <c r="B7" s="1112" t="s">
        <v>1651</v>
      </c>
      <c r="C7" s="1112"/>
      <c r="D7" s="1112"/>
      <c r="E7" s="1112"/>
      <c r="F7" s="1112"/>
    </row>
    <row r="8" spans="2:7" ht="14.25" customHeight="1" thickBot="1">
      <c r="B8" s="433"/>
      <c r="C8" s="433"/>
      <c r="D8" s="433"/>
      <c r="E8" s="433"/>
      <c r="F8" s="433"/>
      <c r="G8" s="252"/>
    </row>
    <row r="9" spans="2:7" ht="14.25" customHeight="1">
      <c r="B9" s="554"/>
      <c r="C9" s="436"/>
      <c r="D9" s="436"/>
      <c r="E9" s="436"/>
      <c r="F9" s="564"/>
      <c r="G9" s="252"/>
    </row>
    <row r="10" spans="2:7" ht="14.25" customHeight="1">
      <c r="B10" s="422"/>
      <c r="C10" s="188">
        <v>302020</v>
      </c>
      <c r="D10" s="189" t="s">
        <v>137</v>
      </c>
      <c r="E10" s="258">
        <v>1.829363133746581</v>
      </c>
      <c r="F10" s="259">
        <f>E10*(100-$F$5)/100</f>
        <v>1.8293631337465812</v>
      </c>
      <c r="G10" s="252"/>
    </row>
    <row r="11" spans="2:7" ht="14.25" customHeight="1">
      <c r="B11" s="550" t="s">
        <v>1648</v>
      </c>
      <c r="C11" s="193">
        <v>302520</v>
      </c>
      <c r="D11" s="194" t="s">
        <v>155</v>
      </c>
      <c r="E11" s="260">
        <v>1.829363133746581</v>
      </c>
      <c r="F11" s="261">
        <f t="shared" ref="F11:F73" si="0">E11*(100-$F$5)/100</f>
        <v>1.8293631337465812</v>
      </c>
      <c r="G11" s="252"/>
    </row>
    <row r="12" spans="2:7" ht="14.25" customHeight="1">
      <c r="B12" s="415"/>
      <c r="C12" s="193">
        <v>302525</v>
      </c>
      <c r="D12" s="194" t="s">
        <v>19</v>
      </c>
      <c r="E12" s="260">
        <v>1.829363133746581</v>
      </c>
      <c r="F12" s="261">
        <f t="shared" si="0"/>
        <v>1.8293631337465812</v>
      </c>
      <c r="G12" s="252"/>
    </row>
    <row r="13" spans="2:7" ht="14.25" customHeight="1">
      <c r="B13" s="187"/>
      <c r="C13" s="193">
        <v>303220</v>
      </c>
      <c r="D13" s="194" t="s">
        <v>20</v>
      </c>
      <c r="E13" s="260">
        <v>2.6171910526593414</v>
      </c>
      <c r="F13" s="261">
        <f t="shared" si="0"/>
        <v>2.6171910526593418</v>
      </c>
      <c r="G13" s="252"/>
    </row>
    <row r="14" spans="2:7" ht="14.25" customHeight="1">
      <c r="B14" s="197"/>
      <c r="C14" s="193">
        <v>303225</v>
      </c>
      <c r="D14" s="194" t="s">
        <v>21</v>
      </c>
      <c r="E14" s="260">
        <v>2.6171910526593414</v>
      </c>
      <c r="F14" s="261">
        <f t="shared" si="0"/>
        <v>2.6171910526593418</v>
      </c>
      <c r="G14" s="252"/>
    </row>
    <row r="15" spans="2:7" ht="14.25" customHeight="1">
      <c r="B15" s="197"/>
      <c r="C15" s="193">
        <v>304020</v>
      </c>
      <c r="D15" s="194" t="s">
        <v>227</v>
      </c>
      <c r="E15" s="260">
        <v>2.8308393018560229</v>
      </c>
      <c r="F15" s="261">
        <f t="shared" si="0"/>
        <v>2.8308393018560229</v>
      </c>
      <c r="G15" s="252"/>
    </row>
    <row r="16" spans="2:7" ht="14.25" customHeight="1">
      <c r="B16" s="197"/>
      <c r="C16" s="193">
        <v>304025</v>
      </c>
      <c r="D16" s="194" t="s">
        <v>228</v>
      </c>
      <c r="E16" s="260">
        <v>2.8308393018560229</v>
      </c>
      <c r="F16" s="261">
        <f t="shared" si="0"/>
        <v>2.8308393018560229</v>
      </c>
      <c r="G16" s="252"/>
    </row>
    <row r="17" spans="2:7" ht="14.25" customHeight="1">
      <c r="B17" s="197"/>
      <c r="C17" s="193">
        <v>304032</v>
      </c>
      <c r="D17" s="194" t="s">
        <v>360</v>
      </c>
      <c r="E17" s="260">
        <v>2.8308393018560229</v>
      </c>
      <c r="F17" s="261">
        <f t="shared" si="0"/>
        <v>2.8308393018560229</v>
      </c>
      <c r="G17" s="252"/>
    </row>
    <row r="18" spans="2:7" ht="14.25" customHeight="1">
      <c r="B18" s="197"/>
      <c r="C18" s="193">
        <v>305020</v>
      </c>
      <c r="D18" s="194" t="s">
        <v>229</v>
      </c>
      <c r="E18" s="260">
        <v>3.1646646912258367</v>
      </c>
      <c r="F18" s="261">
        <f t="shared" si="0"/>
        <v>3.1646646912258363</v>
      </c>
      <c r="G18" s="252"/>
    </row>
    <row r="19" spans="2:7" ht="14.25" customHeight="1">
      <c r="B19" s="197"/>
      <c r="C19" s="193">
        <v>305025</v>
      </c>
      <c r="D19" s="194" t="s">
        <v>230</v>
      </c>
      <c r="E19" s="260">
        <v>3.1646646912258367</v>
      </c>
      <c r="F19" s="261">
        <f t="shared" si="0"/>
        <v>3.1646646912258363</v>
      </c>
      <c r="G19" s="252"/>
    </row>
    <row r="20" spans="2:7" ht="14.25" customHeight="1">
      <c r="B20" s="197"/>
      <c r="C20" s="193">
        <v>305032</v>
      </c>
      <c r="D20" s="194" t="s">
        <v>24</v>
      </c>
      <c r="E20" s="260">
        <v>3.1646646912258367</v>
      </c>
      <c r="F20" s="261">
        <f>E20*(100-$F$5)/100</f>
        <v>3.1646646912258363</v>
      </c>
      <c r="G20" s="252"/>
    </row>
    <row r="21" spans="2:7" ht="14.25" customHeight="1">
      <c r="B21" s="197"/>
      <c r="C21" s="193">
        <v>305040</v>
      </c>
      <c r="D21" s="194" t="s">
        <v>397</v>
      </c>
      <c r="E21" s="260">
        <v>3.1646646912258367</v>
      </c>
      <c r="F21" s="261">
        <f>E21*(100-$F$5)/100</f>
        <v>3.1646646912258363</v>
      </c>
      <c r="G21" s="252"/>
    </row>
    <row r="22" spans="2:7" ht="14.25" customHeight="1" thickBot="1">
      <c r="B22" s="223"/>
      <c r="C22" s="224"/>
      <c r="D22" s="225"/>
      <c r="E22" s="341"/>
      <c r="F22" s="298"/>
      <c r="G22" s="252"/>
    </row>
    <row r="23" spans="2:7" ht="14.25" customHeight="1" thickBot="1">
      <c r="B23" s="228"/>
      <c r="C23" s="229"/>
      <c r="D23" s="230"/>
      <c r="E23" s="348"/>
      <c r="F23" s="514"/>
      <c r="G23" s="252"/>
    </row>
    <row r="24" spans="2:7" ht="14.25" customHeight="1">
      <c r="B24" s="186"/>
      <c r="C24" s="212"/>
      <c r="D24" s="213"/>
      <c r="E24" s="518"/>
      <c r="F24" s="519"/>
      <c r="G24" s="252"/>
    </row>
    <row r="25" spans="2:7" ht="14.25" customHeight="1">
      <c r="B25" s="422"/>
      <c r="C25" s="188">
        <v>306320</v>
      </c>
      <c r="D25" s="189" t="s">
        <v>231</v>
      </c>
      <c r="E25" s="258">
        <v>4.2061999060596564</v>
      </c>
      <c r="F25" s="259">
        <f>E25*(100-$F$5)/100</f>
        <v>4.2061999060596564</v>
      </c>
      <c r="G25" s="252"/>
    </row>
    <row r="26" spans="2:7" ht="14.25" customHeight="1">
      <c r="B26" s="550" t="s">
        <v>1649</v>
      </c>
      <c r="C26" s="193">
        <v>306325</v>
      </c>
      <c r="D26" s="194" t="s">
        <v>232</v>
      </c>
      <c r="E26" s="260">
        <v>4.2061999060596564</v>
      </c>
      <c r="F26" s="261">
        <f t="shared" si="0"/>
        <v>4.2061999060596564</v>
      </c>
      <c r="G26" s="252"/>
    </row>
    <row r="27" spans="2:7" ht="14.25" customHeight="1">
      <c r="B27" s="415"/>
      <c r="C27" s="193">
        <v>306332</v>
      </c>
      <c r="D27" s="194" t="s">
        <v>175</v>
      </c>
      <c r="E27" s="260">
        <v>4.6334964044530178</v>
      </c>
      <c r="F27" s="261">
        <f t="shared" si="0"/>
        <v>4.6334964044530178</v>
      </c>
      <c r="G27" s="252"/>
    </row>
    <row r="28" spans="2:7" ht="14.25" customHeight="1">
      <c r="B28" s="187"/>
      <c r="C28" s="193">
        <v>306340</v>
      </c>
      <c r="D28" s="194" t="s">
        <v>398</v>
      </c>
      <c r="E28" s="260">
        <v>4.6334964044530178</v>
      </c>
      <c r="F28" s="261">
        <f t="shared" si="0"/>
        <v>4.6334964044530178</v>
      </c>
      <c r="G28" s="252"/>
    </row>
    <row r="29" spans="2:7" ht="14.25" customHeight="1">
      <c r="B29" s="187"/>
      <c r="C29" s="193">
        <v>306350</v>
      </c>
      <c r="D29" s="194" t="s">
        <v>399</v>
      </c>
      <c r="E29" s="260">
        <v>5.0474398872715875</v>
      </c>
      <c r="F29" s="261">
        <f t="shared" si="0"/>
        <v>5.0474398872715875</v>
      </c>
      <c r="G29" s="252"/>
    </row>
    <row r="30" spans="2:7" ht="14.25" customHeight="1">
      <c r="B30" s="197"/>
      <c r="C30" s="193">
        <v>307520</v>
      </c>
      <c r="D30" s="194" t="s">
        <v>233</v>
      </c>
      <c r="E30" s="260">
        <v>6.9569211144669216</v>
      </c>
      <c r="F30" s="261">
        <f t="shared" si="0"/>
        <v>6.9569211144669216</v>
      </c>
      <c r="G30" s="252"/>
    </row>
    <row r="31" spans="2:7" ht="14.25" customHeight="1">
      <c r="B31" s="197"/>
      <c r="C31" s="193">
        <v>307525</v>
      </c>
      <c r="D31" s="194" t="s">
        <v>234</v>
      </c>
      <c r="E31" s="260">
        <v>6.9569211144669216</v>
      </c>
      <c r="F31" s="261">
        <f t="shared" si="0"/>
        <v>6.9569211144669216</v>
      </c>
      <c r="G31" s="448"/>
    </row>
    <row r="32" spans="2:7" ht="14.25" customHeight="1">
      <c r="B32" s="197"/>
      <c r="C32" s="193">
        <v>307532</v>
      </c>
      <c r="D32" s="194" t="s">
        <v>235</v>
      </c>
      <c r="E32" s="260">
        <v>6.9569211144669216</v>
      </c>
      <c r="F32" s="261">
        <f t="shared" si="0"/>
        <v>6.9569211144669216</v>
      </c>
      <c r="G32" s="252"/>
    </row>
    <row r="33" spans="2:7" ht="14.25" customHeight="1">
      <c r="B33" s="197"/>
      <c r="C33" s="193">
        <v>307540</v>
      </c>
      <c r="D33" s="194" t="s">
        <v>400</v>
      </c>
      <c r="E33" s="260">
        <v>6.9569211144669216</v>
      </c>
      <c r="F33" s="261">
        <f t="shared" si="0"/>
        <v>6.9569211144669216</v>
      </c>
      <c r="G33" s="252"/>
    </row>
    <row r="34" spans="2:7" ht="14.25" customHeight="1">
      <c r="B34" s="197"/>
      <c r="C34" s="193">
        <v>307550</v>
      </c>
      <c r="D34" s="194" t="s">
        <v>401</v>
      </c>
      <c r="E34" s="260">
        <v>6.9569211144669216</v>
      </c>
      <c r="F34" s="261">
        <f t="shared" si="0"/>
        <v>6.9569211144669216</v>
      </c>
      <c r="G34" s="252"/>
    </row>
    <row r="35" spans="2:7" ht="14.25" customHeight="1">
      <c r="B35" s="197"/>
      <c r="C35" s="193">
        <v>307563</v>
      </c>
      <c r="D35" s="194" t="s">
        <v>236</v>
      </c>
      <c r="E35" s="260">
        <v>6.9569211144669216</v>
      </c>
      <c r="F35" s="261">
        <f t="shared" si="0"/>
        <v>6.9569211144669216</v>
      </c>
      <c r="G35" s="252"/>
    </row>
    <row r="36" spans="2:7" ht="14.25" customHeight="1">
      <c r="B36" s="197"/>
      <c r="C36" s="193">
        <v>309020</v>
      </c>
      <c r="D36" s="194" t="s">
        <v>237</v>
      </c>
      <c r="E36" s="260">
        <v>8.8664023416622619</v>
      </c>
      <c r="F36" s="261">
        <f t="shared" si="0"/>
        <v>8.8664023416622619</v>
      </c>
      <c r="G36" s="252"/>
    </row>
    <row r="37" spans="2:7" ht="14.25" customHeight="1">
      <c r="B37" s="197"/>
      <c r="C37" s="193">
        <v>309025</v>
      </c>
      <c r="D37" s="194" t="s">
        <v>238</v>
      </c>
      <c r="E37" s="260">
        <v>8.8664023416622619</v>
      </c>
      <c r="F37" s="261">
        <f t="shared" si="0"/>
        <v>8.8664023416622619</v>
      </c>
      <c r="G37" s="252"/>
    </row>
    <row r="38" spans="2:7" ht="14.25" customHeight="1">
      <c r="B38" s="197"/>
      <c r="C38" s="193">
        <v>309032</v>
      </c>
      <c r="D38" s="194" t="s">
        <v>239</v>
      </c>
      <c r="E38" s="260">
        <v>8.8664023416622619</v>
      </c>
      <c r="F38" s="261">
        <f t="shared" si="0"/>
        <v>8.8664023416622619</v>
      </c>
      <c r="G38" s="252"/>
    </row>
    <row r="39" spans="2:7" ht="14.25" customHeight="1">
      <c r="B39" s="197"/>
      <c r="C39" s="193">
        <v>309040</v>
      </c>
      <c r="D39" s="194" t="s">
        <v>402</v>
      </c>
      <c r="E39" s="260">
        <v>8.8664023416622619</v>
      </c>
      <c r="F39" s="261">
        <f t="shared" si="0"/>
        <v>8.8664023416622619</v>
      </c>
      <c r="G39" s="252"/>
    </row>
    <row r="40" spans="2:7" ht="14.25" customHeight="1">
      <c r="B40" s="197"/>
      <c r="C40" s="193">
        <v>309050</v>
      </c>
      <c r="D40" s="194" t="s">
        <v>154</v>
      </c>
      <c r="E40" s="260">
        <v>8.8664023416622619</v>
      </c>
      <c r="F40" s="261">
        <f t="shared" si="0"/>
        <v>8.8664023416622619</v>
      </c>
      <c r="G40" s="252"/>
    </row>
    <row r="41" spans="2:7" ht="14.25" customHeight="1">
      <c r="B41" s="197"/>
      <c r="C41" s="193">
        <v>309063</v>
      </c>
      <c r="D41" s="194" t="s">
        <v>240</v>
      </c>
      <c r="E41" s="260">
        <v>8.8664023416622619</v>
      </c>
      <c r="F41" s="261">
        <f t="shared" si="0"/>
        <v>8.8664023416622619</v>
      </c>
      <c r="G41" s="252"/>
    </row>
    <row r="42" spans="2:7" ht="14.25" customHeight="1">
      <c r="B42" s="197"/>
      <c r="C42" s="193">
        <v>301120</v>
      </c>
      <c r="D42" s="194" t="s">
        <v>241</v>
      </c>
      <c r="E42" s="260">
        <v>10.335234054889442</v>
      </c>
      <c r="F42" s="261">
        <f t="shared" si="0"/>
        <v>10.335234054889442</v>
      </c>
      <c r="G42" s="252"/>
    </row>
    <row r="43" spans="2:7" ht="14.25" customHeight="1">
      <c r="B43" s="197"/>
      <c r="C43" s="193">
        <v>301125</v>
      </c>
      <c r="D43" s="194" t="s">
        <v>242</v>
      </c>
      <c r="E43" s="260">
        <v>10.335234054889442</v>
      </c>
      <c r="F43" s="261">
        <f t="shared" si="0"/>
        <v>10.335234054889442</v>
      </c>
      <c r="G43" s="252"/>
    </row>
    <row r="44" spans="2:7" ht="14.25" customHeight="1">
      <c r="B44" s="197"/>
      <c r="C44" s="193">
        <v>301132</v>
      </c>
      <c r="D44" s="194" t="s">
        <v>243</v>
      </c>
      <c r="E44" s="260">
        <v>10.335234054889442</v>
      </c>
      <c r="F44" s="261">
        <f t="shared" si="0"/>
        <v>10.335234054889442</v>
      </c>
      <c r="G44" s="252"/>
    </row>
    <row r="45" spans="2:7" ht="14.25" customHeight="1">
      <c r="B45" s="197"/>
      <c r="C45" s="193">
        <v>301140</v>
      </c>
      <c r="D45" s="194" t="s">
        <v>403</v>
      </c>
      <c r="E45" s="260">
        <v>10.335234054889442</v>
      </c>
      <c r="F45" s="261">
        <f t="shared" si="0"/>
        <v>10.335234054889442</v>
      </c>
      <c r="G45" s="252"/>
    </row>
    <row r="46" spans="2:7" ht="14.25" customHeight="1">
      <c r="B46" s="197"/>
      <c r="C46" s="193">
        <v>301150</v>
      </c>
      <c r="D46" s="194" t="s">
        <v>156</v>
      </c>
      <c r="E46" s="260">
        <v>10.335234054889442</v>
      </c>
      <c r="F46" s="261">
        <f t="shared" si="0"/>
        <v>10.335234054889442</v>
      </c>
      <c r="G46" s="252"/>
    </row>
    <row r="47" spans="2:7" ht="14.25" customHeight="1">
      <c r="B47" s="197"/>
      <c r="C47" s="193">
        <v>301163</v>
      </c>
      <c r="D47" s="194" t="s">
        <v>157</v>
      </c>
      <c r="E47" s="260">
        <v>10.335234054889442</v>
      </c>
      <c r="F47" s="261">
        <f t="shared" si="0"/>
        <v>10.335234054889442</v>
      </c>
      <c r="G47" s="252"/>
    </row>
    <row r="48" spans="2:7" ht="14.25" customHeight="1">
      <c r="B48" s="197"/>
      <c r="C48" s="193">
        <v>301175</v>
      </c>
      <c r="D48" s="194" t="s">
        <v>244</v>
      </c>
      <c r="E48" s="260">
        <v>10.335234054889442</v>
      </c>
      <c r="F48" s="261">
        <f t="shared" si="0"/>
        <v>10.335234054889442</v>
      </c>
      <c r="G48" s="252"/>
    </row>
    <row r="49" spans="2:7" ht="14.25" customHeight="1">
      <c r="B49" s="197"/>
      <c r="C49" s="193">
        <v>301190</v>
      </c>
      <c r="D49" s="194" t="s">
        <v>245</v>
      </c>
      <c r="E49" s="260">
        <v>10.339494550131207</v>
      </c>
      <c r="F49" s="261">
        <f t="shared" si="0"/>
        <v>10.339494550131208</v>
      </c>
      <c r="G49" s="252"/>
    </row>
    <row r="50" spans="2:7" ht="14.25" customHeight="1">
      <c r="B50" s="197"/>
      <c r="C50" s="193">
        <v>301220</v>
      </c>
      <c r="D50" s="194" t="s">
        <v>246</v>
      </c>
      <c r="E50" s="260">
        <v>18.801045929307922</v>
      </c>
      <c r="F50" s="261">
        <f t="shared" si="0"/>
        <v>18.801045929307922</v>
      </c>
      <c r="G50" s="252"/>
    </row>
    <row r="51" spans="2:7" ht="14.25" customHeight="1">
      <c r="B51" s="197"/>
      <c r="C51" s="193">
        <v>301225</v>
      </c>
      <c r="D51" s="194" t="s">
        <v>247</v>
      </c>
      <c r="E51" s="260">
        <v>18.801045929307922</v>
      </c>
      <c r="F51" s="261">
        <f t="shared" si="0"/>
        <v>18.801045929307922</v>
      </c>
      <c r="G51" s="252"/>
    </row>
    <row r="52" spans="2:7" ht="14.25" customHeight="1">
      <c r="B52" s="197"/>
      <c r="C52" s="193">
        <v>301232</v>
      </c>
      <c r="D52" s="194" t="s">
        <v>248</v>
      </c>
      <c r="E52" s="260">
        <v>18.801045929307922</v>
      </c>
      <c r="F52" s="261">
        <f t="shared" si="0"/>
        <v>18.801045929307922</v>
      </c>
      <c r="G52" s="252"/>
    </row>
    <row r="53" spans="2:7" ht="14.25" customHeight="1">
      <c r="B53" s="197"/>
      <c r="C53" s="193">
        <v>301240</v>
      </c>
      <c r="D53" s="194" t="s">
        <v>404</v>
      </c>
      <c r="E53" s="260">
        <v>18.801045929307922</v>
      </c>
      <c r="F53" s="261">
        <f t="shared" si="0"/>
        <v>18.801045929307922</v>
      </c>
      <c r="G53" s="252"/>
    </row>
    <row r="54" spans="2:7" ht="14.25" customHeight="1">
      <c r="B54" s="197"/>
      <c r="C54" s="193">
        <v>301250</v>
      </c>
      <c r="D54" s="194" t="s">
        <v>405</v>
      </c>
      <c r="E54" s="260">
        <v>18.801045929307922</v>
      </c>
      <c r="F54" s="261">
        <f>E54*(100-$F$5)/100</f>
        <v>18.801045929307922</v>
      </c>
      <c r="G54" s="252"/>
    </row>
    <row r="55" spans="2:7" ht="14.25" customHeight="1">
      <c r="B55" s="197"/>
      <c r="C55" s="193">
        <v>301263</v>
      </c>
      <c r="D55" s="194" t="s">
        <v>249</v>
      </c>
      <c r="E55" s="260">
        <v>18.801045929307922</v>
      </c>
      <c r="F55" s="261">
        <f t="shared" si="0"/>
        <v>18.801045929307922</v>
      </c>
      <c r="G55" s="252"/>
    </row>
    <row r="56" spans="2:7" ht="14.25" customHeight="1">
      <c r="B56" s="197"/>
      <c r="C56" s="193">
        <v>301290</v>
      </c>
      <c r="D56" s="194" t="s">
        <v>250</v>
      </c>
      <c r="E56" s="260">
        <v>21.364824919668099</v>
      </c>
      <c r="F56" s="261">
        <f t="shared" si="0"/>
        <v>21.364824919668099</v>
      </c>
      <c r="G56" s="252"/>
    </row>
    <row r="57" spans="2:7" ht="14.25" customHeight="1">
      <c r="B57" s="197"/>
      <c r="C57" s="193">
        <v>301211</v>
      </c>
      <c r="D57" s="194" t="s">
        <v>251</v>
      </c>
      <c r="E57" s="260">
        <v>21.364824919668099</v>
      </c>
      <c r="F57" s="261">
        <f t="shared" si="0"/>
        <v>21.364824919668099</v>
      </c>
      <c r="G57" s="252"/>
    </row>
    <row r="58" spans="2:7" ht="14.25" customHeight="1" thickBot="1">
      <c r="B58" s="223"/>
      <c r="C58" s="224"/>
      <c r="D58" s="225"/>
      <c r="E58" s="341"/>
      <c r="F58" s="298"/>
      <c r="G58" s="252"/>
    </row>
    <row r="59" spans="2:7" ht="14.25" customHeight="1" thickBot="1">
      <c r="B59" s="228"/>
      <c r="C59" s="229"/>
      <c r="D59" s="230"/>
      <c r="E59" s="348"/>
      <c r="F59" s="514"/>
      <c r="G59" s="252"/>
    </row>
    <row r="60" spans="2:7" ht="14.25" customHeight="1">
      <c r="B60" s="186"/>
      <c r="C60" s="212"/>
      <c r="D60" s="213"/>
      <c r="E60" s="518"/>
      <c r="F60" s="519"/>
      <c r="G60" s="252"/>
    </row>
    <row r="61" spans="2:7" ht="14.25" customHeight="1">
      <c r="B61" s="422"/>
      <c r="C61" s="188">
        <v>301425</v>
      </c>
      <c r="D61" s="189" t="s">
        <v>406</v>
      </c>
      <c r="E61" s="258">
        <v>22.15265283858086</v>
      </c>
      <c r="F61" s="259">
        <f>E61*(100-$F$5)/100</f>
        <v>22.152652838580863</v>
      </c>
      <c r="G61" s="252"/>
    </row>
    <row r="62" spans="2:7" ht="14.25" customHeight="1">
      <c r="B62" s="550" t="s">
        <v>1650</v>
      </c>
      <c r="C62" s="193">
        <v>301432</v>
      </c>
      <c r="D62" s="194" t="s">
        <v>252</v>
      </c>
      <c r="E62" s="260">
        <v>22.15265283858086</v>
      </c>
      <c r="F62" s="261">
        <f>E62*(100-$F$5)/100</f>
        <v>22.152652838580863</v>
      </c>
      <c r="G62" s="252"/>
    </row>
    <row r="63" spans="2:7" ht="14.25" customHeight="1">
      <c r="B63" s="415"/>
      <c r="C63" s="193">
        <v>301440</v>
      </c>
      <c r="D63" s="194" t="s">
        <v>407</v>
      </c>
      <c r="E63" s="260">
        <v>22.15265283858086</v>
      </c>
      <c r="F63" s="261">
        <f t="shared" si="0"/>
        <v>22.152652838580863</v>
      </c>
      <c r="G63" s="252"/>
    </row>
    <row r="64" spans="2:7" ht="14.25" customHeight="1">
      <c r="B64" s="415"/>
      <c r="C64" s="193">
        <v>301450</v>
      </c>
      <c r="D64" s="194" t="s">
        <v>408</v>
      </c>
      <c r="E64" s="260">
        <v>22.15265283858086</v>
      </c>
      <c r="F64" s="261">
        <f t="shared" si="0"/>
        <v>22.152652838580863</v>
      </c>
      <c r="G64" s="252"/>
    </row>
    <row r="65" spans="2:7" ht="14.25" customHeight="1">
      <c r="B65" s="187"/>
      <c r="C65" s="193">
        <v>301463</v>
      </c>
      <c r="D65" s="194" t="s">
        <v>253</v>
      </c>
      <c r="E65" s="260">
        <v>22.15265283858086</v>
      </c>
      <c r="F65" s="261">
        <f t="shared" si="0"/>
        <v>22.152652838580863</v>
      </c>
      <c r="G65" s="252"/>
    </row>
    <row r="66" spans="2:7" ht="14.25" customHeight="1">
      <c r="B66" s="197"/>
      <c r="C66" s="193">
        <v>301490</v>
      </c>
      <c r="D66" s="194" t="s">
        <v>254</v>
      </c>
      <c r="E66" s="260">
        <v>27.987920644765211</v>
      </c>
      <c r="F66" s="261">
        <f t="shared" si="0"/>
        <v>27.987920644765207</v>
      </c>
      <c r="G66" s="252"/>
    </row>
    <row r="67" spans="2:7" ht="14.25" customHeight="1">
      <c r="B67" s="197"/>
      <c r="C67" s="193">
        <v>301620</v>
      </c>
      <c r="D67" s="194" t="s">
        <v>255</v>
      </c>
      <c r="E67" s="260">
        <v>31.019055180243118</v>
      </c>
      <c r="F67" s="261">
        <f t="shared" si="0"/>
        <v>31.019055180243118</v>
      </c>
      <c r="G67" s="252"/>
    </row>
    <row r="68" spans="2:7" ht="14.25" customHeight="1">
      <c r="B68" s="197"/>
      <c r="C68" s="193">
        <v>301625</v>
      </c>
      <c r="D68" s="194" t="s">
        <v>256</v>
      </c>
      <c r="E68" s="260">
        <v>31.019055180243118</v>
      </c>
      <c r="F68" s="261">
        <f t="shared" si="0"/>
        <v>31.019055180243118</v>
      </c>
      <c r="G68" s="252"/>
    </row>
    <row r="69" spans="2:7" ht="14.25" customHeight="1">
      <c r="B69" s="197"/>
      <c r="C69" s="193">
        <v>301632</v>
      </c>
      <c r="D69" s="194" t="s">
        <v>257</v>
      </c>
      <c r="E69" s="260">
        <v>31.019055180243118</v>
      </c>
      <c r="F69" s="261">
        <f t="shared" si="0"/>
        <v>31.019055180243118</v>
      </c>
      <c r="G69" s="252"/>
    </row>
    <row r="70" spans="2:7" ht="14.25" customHeight="1">
      <c r="B70" s="197"/>
      <c r="C70" s="193">
        <v>301640</v>
      </c>
      <c r="D70" s="194" t="s">
        <v>409</v>
      </c>
      <c r="E70" s="260">
        <v>31.019055180243118</v>
      </c>
      <c r="F70" s="261">
        <f t="shared" si="0"/>
        <v>31.019055180243118</v>
      </c>
      <c r="G70" s="252"/>
    </row>
    <row r="71" spans="2:7" ht="14.25" customHeight="1">
      <c r="B71" s="197"/>
      <c r="C71" s="193">
        <v>301650</v>
      </c>
      <c r="D71" s="194" t="s">
        <v>410</v>
      </c>
      <c r="E71" s="260">
        <v>31.019055180243118</v>
      </c>
      <c r="F71" s="261">
        <f t="shared" si="0"/>
        <v>31.019055180243118</v>
      </c>
      <c r="G71" s="252"/>
    </row>
    <row r="72" spans="2:7" ht="14.25" customHeight="1">
      <c r="B72" s="197"/>
      <c r="C72" s="193">
        <v>301663</v>
      </c>
      <c r="D72" s="194" t="s">
        <v>258</v>
      </c>
      <c r="E72" s="260">
        <v>31.019055180243118</v>
      </c>
      <c r="F72" s="261">
        <f t="shared" si="0"/>
        <v>31.019055180243118</v>
      </c>
      <c r="G72" s="252"/>
    </row>
    <row r="73" spans="2:7" ht="14.25" customHeight="1">
      <c r="B73" s="197"/>
      <c r="C73" s="193">
        <v>301611</v>
      </c>
      <c r="D73" s="194" t="s">
        <v>260</v>
      </c>
      <c r="E73" s="260">
        <v>36.413673472459308</v>
      </c>
      <c r="F73" s="261">
        <f t="shared" si="0"/>
        <v>36.413673472459308</v>
      </c>
      <c r="G73" s="252"/>
    </row>
    <row r="74" spans="2:7" ht="14.25" customHeight="1">
      <c r="B74" s="197"/>
      <c r="C74" s="233">
        <v>302025</v>
      </c>
      <c r="D74" s="234" t="s">
        <v>411</v>
      </c>
      <c r="E74" s="289" t="s">
        <v>1438</v>
      </c>
      <c r="F74" s="290" t="s">
        <v>1438</v>
      </c>
      <c r="G74" s="252"/>
    </row>
    <row r="75" spans="2:7" ht="14.25" customHeight="1">
      <c r="B75" s="197"/>
      <c r="C75" s="233">
        <v>302032</v>
      </c>
      <c r="D75" s="234" t="s">
        <v>261</v>
      </c>
      <c r="E75" s="289" t="s">
        <v>1438</v>
      </c>
      <c r="F75" s="290" t="s">
        <v>1438</v>
      </c>
      <c r="G75" s="252"/>
    </row>
    <row r="76" spans="2:7" ht="14.25" customHeight="1">
      <c r="B76" s="197"/>
      <c r="C76" s="233">
        <v>302040</v>
      </c>
      <c r="D76" s="234" t="s">
        <v>412</v>
      </c>
      <c r="E76" s="289" t="s">
        <v>1438</v>
      </c>
      <c r="F76" s="290" t="s">
        <v>1438</v>
      </c>
      <c r="G76" s="252"/>
    </row>
    <row r="77" spans="2:7" ht="14.25" customHeight="1">
      <c r="B77" s="197"/>
      <c r="C77" s="233">
        <v>302050</v>
      </c>
      <c r="D77" s="234" t="s">
        <v>413</v>
      </c>
      <c r="E77" s="289" t="s">
        <v>1438</v>
      </c>
      <c r="F77" s="290" t="s">
        <v>1438</v>
      </c>
      <c r="G77" s="252"/>
    </row>
    <row r="78" spans="2:7" ht="14.25" customHeight="1">
      <c r="B78" s="197"/>
      <c r="C78" s="233">
        <v>302063</v>
      </c>
      <c r="D78" s="234" t="s">
        <v>262</v>
      </c>
      <c r="E78" s="289" t="s">
        <v>1438</v>
      </c>
      <c r="F78" s="290" t="s">
        <v>1438</v>
      </c>
      <c r="G78" s="252"/>
    </row>
    <row r="79" spans="2:7" ht="14.25" customHeight="1" thickBot="1">
      <c r="B79" s="223"/>
      <c r="C79" s="224"/>
      <c r="D79" s="225"/>
      <c r="E79" s="297"/>
      <c r="F79" s="298"/>
      <c r="G79" s="252"/>
    </row>
    <row r="80" spans="2:7" ht="14.25" customHeight="1">
      <c r="B80" s="228"/>
      <c r="C80" s="413"/>
      <c r="D80" s="230"/>
      <c r="E80" s="414"/>
      <c r="F80" s="497"/>
      <c r="G80" s="252"/>
    </row>
    <row r="81" spans="2:7" ht="14.25" customHeight="1">
      <c r="B81" s="1112" t="s">
        <v>1652</v>
      </c>
      <c r="C81" s="1112"/>
      <c r="D81" s="1112"/>
      <c r="E81" s="1112"/>
      <c r="F81" s="1112"/>
      <c r="G81" s="252"/>
    </row>
    <row r="82" spans="2:7" ht="14.25" customHeight="1" thickBot="1">
      <c r="B82" s="433"/>
      <c r="C82" s="433"/>
      <c r="D82" s="433"/>
      <c r="E82" s="433"/>
      <c r="F82" s="433"/>
      <c r="G82" s="252"/>
    </row>
    <row r="83" spans="2:7" ht="14.25" customHeight="1">
      <c r="B83" s="554"/>
      <c r="C83" s="436"/>
      <c r="D83" s="436"/>
      <c r="E83" s="436"/>
      <c r="F83" s="564"/>
      <c r="G83" s="252"/>
    </row>
    <row r="84" spans="2:7" ht="14.25" customHeight="1">
      <c r="B84" s="422"/>
      <c r="C84" s="188">
        <v>312020</v>
      </c>
      <c r="D84" s="189" t="s">
        <v>137</v>
      </c>
      <c r="E84" s="258">
        <v>2.9510164420291547</v>
      </c>
      <c r="F84" s="259">
        <f>E84*(100-$F$5)/100</f>
        <v>2.9510164420291547</v>
      </c>
      <c r="G84" s="252"/>
    </row>
    <row r="85" spans="2:7" ht="14.25" customHeight="1">
      <c r="B85" s="550" t="s">
        <v>1648</v>
      </c>
      <c r="C85" s="193">
        <v>312520</v>
      </c>
      <c r="D85" s="194" t="s">
        <v>155</v>
      </c>
      <c r="E85" s="260">
        <v>2.9510164420291547</v>
      </c>
      <c r="F85" s="261">
        <f t="shared" ref="F85:F94" si="1">E85*(100-$F$5)/100</f>
        <v>2.9510164420291547</v>
      </c>
      <c r="G85" s="252"/>
    </row>
    <row r="86" spans="2:7" ht="14.25" customHeight="1">
      <c r="B86" s="415"/>
      <c r="C86" s="193">
        <v>312525</v>
      </c>
      <c r="D86" s="194" t="s">
        <v>19</v>
      </c>
      <c r="E86" s="260">
        <v>2.9510164420291547</v>
      </c>
      <c r="F86" s="261">
        <f t="shared" si="1"/>
        <v>2.9510164420291547</v>
      </c>
      <c r="G86" s="252"/>
    </row>
    <row r="87" spans="2:7" ht="14.25" customHeight="1">
      <c r="B87" s="187"/>
      <c r="C87" s="193">
        <v>313220</v>
      </c>
      <c r="D87" s="194" t="s">
        <v>20</v>
      </c>
      <c r="E87" s="260">
        <v>3.378312940422517</v>
      </c>
      <c r="F87" s="261">
        <f t="shared" si="1"/>
        <v>3.3783129404225165</v>
      </c>
      <c r="G87" s="252"/>
    </row>
    <row r="88" spans="2:7" ht="14.25" customHeight="1">
      <c r="B88" s="197"/>
      <c r="C88" s="193">
        <v>313225</v>
      </c>
      <c r="D88" s="194" t="s">
        <v>21</v>
      </c>
      <c r="E88" s="260">
        <v>3.378312940422517</v>
      </c>
      <c r="F88" s="261">
        <f t="shared" si="1"/>
        <v>3.3783129404225165</v>
      </c>
      <c r="G88" s="252"/>
    </row>
    <row r="89" spans="2:7" ht="14.25" customHeight="1">
      <c r="B89" s="197"/>
      <c r="C89" s="193">
        <v>314020</v>
      </c>
      <c r="D89" s="194" t="s">
        <v>227</v>
      </c>
      <c r="E89" s="260">
        <v>3.7922564232410867</v>
      </c>
      <c r="F89" s="261">
        <f t="shared" si="1"/>
        <v>3.7922564232410867</v>
      </c>
      <c r="G89" s="252"/>
    </row>
    <row r="90" spans="2:7" ht="14.25" customHeight="1">
      <c r="B90" s="197"/>
      <c r="C90" s="193">
        <v>314025</v>
      </c>
      <c r="D90" s="194" t="s">
        <v>228</v>
      </c>
      <c r="E90" s="260">
        <v>3.7922564232410867</v>
      </c>
      <c r="F90" s="261">
        <f t="shared" si="1"/>
        <v>3.7922564232410867</v>
      </c>
      <c r="G90" s="252"/>
    </row>
    <row r="91" spans="2:7" ht="14.25" customHeight="1">
      <c r="B91" s="197"/>
      <c r="C91" s="193">
        <v>314032</v>
      </c>
      <c r="D91" s="194" t="s">
        <v>360</v>
      </c>
      <c r="E91" s="260">
        <v>3.7922564232410867</v>
      </c>
      <c r="F91" s="261">
        <f t="shared" si="1"/>
        <v>3.7922564232410867</v>
      </c>
      <c r="G91" s="252"/>
    </row>
    <row r="92" spans="2:7" ht="14.25" customHeight="1">
      <c r="B92" s="197"/>
      <c r="C92" s="193">
        <v>315020</v>
      </c>
      <c r="D92" s="194" t="s">
        <v>229</v>
      </c>
      <c r="E92" s="260">
        <v>4.3130240306579966</v>
      </c>
      <c r="F92" s="261">
        <f t="shared" si="1"/>
        <v>4.3130240306579966</v>
      </c>
      <c r="G92" s="252"/>
    </row>
    <row r="93" spans="2:7" ht="14.25" customHeight="1">
      <c r="B93" s="197"/>
      <c r="C93" s="193">
        <v>315025</v>
      </c>
      <c r="D93" s="194" t="s">
        <v>230</v>
      </c>
      <c r="E93" s="260">
        <v>4.3130240306579966</v>
      </c>
      <c r="F93" s="261">
        <f t="shared" si="1"/>
        <v>4.3130240306579966</v>
      </c>
      <c r="G93" s="252"/>
    </row>
    <row r="94" spans="2:7" ht="14.25" customHeight="1">
      <c r="B94" s="197"/>
      <c r="C94" s="193">
        <v>315032</v>
      </c>
      <c r="D94" s="194" t="s">
        <v>24</v>
      </c>
      <c r="E94" s="260">
        <v>4.3130240306579966</v>
      </c>
      <c r="F94" s="261">
        <f t="shared" si="1"/>
        <v>4.3130240306579966</v>
      </c>
      <c r="G94" s="252"/>
    </row>
    <row r="95" spans="2:7" ht="14.25" customHeight="1" thickBot="1">
      <c r="B95" s="223"/>
      <c r="C95" s="224"/>
      <c r="D95" s="225"/>
      <c r="E95" s="341"/>
      <c r="F95" s="298"/>
      <c r="G95" s="252"/>
    </row>
    <row r="96" spans="2:7" ht="14.25" customHeight="1" thickBot="1">
      <c r="B96" s="228"/>
      <c r="C96" s="229"/>
      <c r="D96" s="230"/>
      <c r="E96" s="348"/>
      <c r="F96" s="514"/>
      <c r="G96" s="252"/>
    </row>
    <row r="97" spans="2:7" ht="14.25" customHeight="1">
      <c r="B97" s="186"/>
      <c r="C97" s="212"/>
      <c r="D97" s="213"/>
      <c r="E97" s="518"/>
      <c r="F97" s="519"/>
      <c r="G97" s="252"/>
    </row>
    <row r="98" spans="2:7" ht="14.25" customHeight="1">
      <c r="B98" s="422"/>
      <c r="C98" s="188">
        <v>316320</v>
      </c>
      <c r="D98" s="189" t="s">
        <v>231</v>
      </c>
      <c r="E98" s="258">
        <v>6.3426823980264677</v>
      </c>
      <c r="F98" s="259">
        <f>E98*(100-$F$5)/100</f>
        <v>6.3426823980264677</v>
      </c>
      <c r="G98" s="252"/>
    </row>
    <row r="99" spans="2:7" ht="14.25" customHeight="1">
      <c r="B99" s="550" t="s">
        <v>1649</v>
      </c>
      <c r="C99" s="193">
        <v>316325</v>
      </c>
      <c r="D99" s="194" t="s">
        <v>232</v>
      </c>
      <c r="E99" s="260">
        <v>6.3426823980264677</v>
      </c>
      <c r="F99" s="261">
        <f t="shared" ref="F99:F130" si="2">E99*(100-$F$5)/100</f>
        <v>6.3426823980264677</v>
      </c>
      <c r="G99" s="252"/>
    </row>
    <row r="100" spans="2:7" ht="14.25" customHeight="1">
      <c r="B100" s="415"/>
      <c r="C100" s="193">
        <v>316332</v>
      </c>
      <c r="D100" s="194" t="s">
        <v>175</v>
      </c>
      <c r="E100" s="260">
        <v>6.7432728652702414</v>
      </c>
      <c r="F100" s="261">
        <f t="shared" si="2"/>
        <v>6.7432728652702414</v>
      </c>
      <c r="G100" s="252"/>
    </row>
    <row r="101" spans="2:7" ht="14.25" customHeight="1">
      <c r="B101" s="187"/>
      <c r="C101" s="193">
        <v>316340</v>
      </c>
      <c r="D101" s="194" t="s">
        <v>398</v>
      </c>
      <c r="E101" s="260">
        <v>6.7432728652702414</v>
      </c>
      <c r="F101" s="261">
        <f t="shared" si="2"/>
        <v>6.7432728652702414</v>
      </c>
      <c r="G101" s="252"/>
    </row>
    <row r="102" spans="2:7" ht="14.25" customHeight="1">
      <c r="B102" s="187"/>
      <c r="C102" s="193">
        <v>316350</v>
      </c>
      <c r="D102" s="194" t="s">
        <v>399</v>
      </c>
      <c r="E102" s="260">
        <v>7.1705693636636063</v>
      </c>
      <c r="F102" s="261">
        <f t="shared" si="2"/>
        <v>7.1705693636636063</v>
      </c>
      <c r="G102" s="252"/>
    </row>
    <row r="103" spans="2:7" ht="14.25" customHeight="1">
      <c r="B103" s="197"/>
      <c r="C103" s="193">
        <v>317520</v>
      </c>
      <c r="D103" s="194" t="s">
        <v>233</v>
      </c>
      <c r="E103" s="260">
        <v>9.4939940736775128</v>
      </c>
      <c r="F103" s="261">
        <f t="shared" si="2"/>
        <v>9.4939940736775128</v>
      </c>
      <c r="G103" s="252"/>
    </row>
    <row r="104" spans="2:7" ht="14.25" customHeight="1">
      <c r="B104" s="197"/>
      <c r="C104" s="193">
        <v>317525</v>
      </c>
      <c r="D104" s="194" t="s">
        <v>234</v>
      </c>
      <c r="E104" s="260">
        <v>9.4939940736775128</v>
      </c>
      <c r="F104" s="261">
        <f t="shared" si="2"/>
        <v>9.4939940736775128</v>
      </c>
      <c r="G104" s="252"/>
    </row>
    <row r="105" spans="2:7" ht="14.25" customHeight="1">
      <c r="B105" s="197"/>
      <c r="C105" s="193">
        <v>317532</v>
      </c>
      <c r="D105" s="194" t="s">
        <v>235</v>
      </c>
      <c r="E105" s="260">
        <v>9.4939940736775128</v>
      </c>
      <c r="F105" s="261">
        <f>E105*(100-$F$5)/100</f>
        <v>9.4939940736775128</v>
      </c>
      <c r="G105" s="252"/>
    </row>
    <row r="106" spans="2:7" ht="14.25" customHeight="1">
      <c r="B106" s="197"/>
      <c r="C106" s="193">
        <v>317540</v>
      </c>
      <c r="D106" s="194" t="s">
        <v>415</v>
      </c>
      <c r="E106" s="260">
        <v>9.4939940736775128</v>
      </c>
      <c r="F106" s="261">
        <f t="shared" si="2"/>
        <v>9.4939940736775128</v>
      </c>
      <c r="G106" s="252"/>
    </row>
    <row r="107" spans="2:7" ht="14.25" customHeight="1">
      <c r="B107" s="197"/>
      <c r="C107" s="193">
        <v>317550</v>
      </c>
      <c r="D107" s="194" t="s">
        <v>401</v>
      </c>
      <c r="E107" s="260">
        <v>9.4939940736775128</v>
      </c>
      <c r="F107" s="261">
        <f t="shared" si="2"/>
        <v>9.4939940736775128</v>
      </c>
      <c r="G107" s="252"/>
    </row>
    <row r="108" spans="2:7" ht="14.25" customHeight="1">
      <c r="B108" s="197"/>
      <c r="C108" s="193">
        <v>317563</v>
      </c>
      <c r="D108" s="194" t="s">
        <v>236</v>
      </c>
      <c r="E108" s="260">
        <v>9.4939940736775128</v>
      </c>
      <c r="F108" s="261">
        <f t="shared" si="2"/>
        <v>9.4939940736775128</v>
      </c>
      <c r="G108" s="252"/>
    </row>
    <row r="109" spans="2:7" ht="14.25" customHeight="1">
      <c r="B109" s="197"/>
      <c r="C109" s="193">
        <v>319020</v>
      </c>
      <c r="D109" s="194" t="s">
        <v>237</v>
      </c>
      <c r="E109" s="260">
        <v>12.658658764903347</v>
      </c>
      <c r="F109" s="261">
        <f t="shared" si="2"/>
        <v>12.658658764903345</v>
      </c>
      <c r="G109" s="252"/>
    </row>
    <row r="110" spans="2:7" ht="14.25" customHeight="1">
      <c r="B110" s="197"/>
      <c r="C110" s="193">
        <v>319025</v>
      </c>
      <c r="D110" s="194" t="s">
        <v>238</v>
      </c>
      <c r="E110" s="260">
        <v>12.658658764903347</v>
      </c>
      <c r="F110" s="261">
        <f t="shared" si="2"/>
        <v>12.658658764903345</v>
      </c>
      <c r="G110" s="252"/>
    </row>
    <row r="111" spans="2:7" ht="14.25" customHeight="1">
      <c r="B111" s="197"/>
      <c r="C111" s="193">
        <v>319032</v>
      </c>
      <c r="D111" s="194" t="s">
        <v>239</v>
      </c>
      <c r="E111" s="260">
        <v>12.658658764903347</v>
      </c>
      <c r="F111" s="261">
        <f t="shared" si="2"/>
        <v>12.658658764903345</v>
      </c>
      <c r="G111" s="252"/>
    </row>
    <row r="112" spans="2:7" ht="14.25" customHeight="1">
      <c r="B112" s="197"/>
      <c r="C112" s="193">
        <v>319040</v>
      </c>
      <c r="D112" s="194" t="s">
        <v>402</v>
      </c>
      <c r="E112" s="260">
        <v>12.658658764903347</v>
      </c>
      <c r="F112" s="261">
        <f t="shared" si="2"/>
        <v>12.658658764903345</v>
      </c>
      <c r="G112" s="252"/>
    </row>
    <row r="113" spans="2:7" ht="14.25" customHeight="1">
      <c r="B113" s="197"/>
      <c r="C113" s="193">
        <v>319050</v>
      </c>
      <c r="D113" s="194" t="s">
        <v>154</v>
      </c>
      <c r="E113" s="260">
        <v>12.658658764903347</v>
      </c>
      <c r="F113" s="261">
        <f t="shared" si="2"/>
        <v>12.658658764903345</v>
      </c>
      <c r="G113" s="252"/>
    </row>
    <row r="114" spans="2:7" ht="14.25" customHeight="1">
      <c r="B114" s="197"/>
      <c r="C114" s="193">
        <v>319063</v>
      </c>
      <c r="D114" s="194" t="s">
        <v>240</v>
      </c>
      <c r="E114" s="260">
        <v>12.658658764903347</v>
      </c>
      <c r="F114" s="261">
        <f t="shared" si="2"/>
        <v>12.658658764903345</v>
      </c>
      <c r="G114" s="252"/>
    </row>
    <row r="115" spans="2:7" ht="14.25" customHeight="1">
      <c r="B115" s="197"/>
      <c r="C115" s="193">
        <v>311120</v>
      </c>
      <c r="D115" s="194" t="s">
        <v>241</v>
      </c>
      <c r="E115" s="260">
        <v>14.768435225720573</v>
      </c>
      <c r="F115" s="261">
        <f t="shared" si="2"/>
        <v>14.768435225720573</v>
      </c>
      <c r="G115" s="252"/>
    </row>
    <row r="116" spans="2:7" ht="14.25" customHeight="1">
      <c r="B116" s="197"/>
      <c r="C116" s="193">
        <v>311125</v>
      </c>
      <c r="D116" s="194" t="s">
        <v>242</v>
      </c>
      <c r="E116" s="260">
        <v>14.768435225720573</v>
      </c>
      <c r="F116" s="261">
        <f t="shared" si="2"/>
        <v>14.768435225720573</v>
      </c>
      <c r="G116" s="252"/>
    </row>
    <row r="117" spans="2:7" ht="14.25" customHeight="1">
      <c r="B117" s="197"/>
      <c r="C117" s="193">
        <v>311132</v>
      </c>
      <c r="D117" s="194" t="s">
        <v>243</v>
      </c>
      <c r="E117" s="260">
        <v>14.768435225720573</v>
      </c>
      <c r="F117" s="261">
        <f t="shared" si="2"/>
        <v>14.768435225720573</v>
      </c>
      <c r="G117" s="252"/>
    </row>
    <row r="118" spans="2:7" ht="14.25" customHeight="1">
      <c r="B118" s="197"/>
      <c r="C118" s="193">
        <v>311140</v>
      </c>
      <c r="D118" s="194" t="s">
        <v>403</v>
      </c>
      <c r="E118" s="260">
        <v>14.768435225720573</v>
      </c>
      <c r="F118" s="261">
        <f t="shared" si="2"/>
        <v>14.768435225720573</v>
      </c>
      <c r="G118" s="252"/>
    </row>
    <row r="119" spans="2:7" ht="14.25" customHeight="1">
      <c r="B119" s="197"/>
      <c r="C119" s="193">
        <v>311150</v>
      </c>
      <c r="D119" s="194" t="s">
        <v>156</v>
      </c>
      <c r="E119" s="260">
        <v>14.768435225720573</v>
      </c>
      <c r="F119" s="261">
        <f t="shared" si="2"/>
        <v>14.768435225720573</v>
      </c>
      <c r="G119" s="252"/>
    </row>
    <row r="120" spans="2:7" ht="14.25" customHeight="1">
      <c r="B120" s="197"/>
      <c r="C120" s="193">
        <v>311163</v>
      </c>
      <c r="D120" s="194" t="s">
        <v>157</v>
      </c>
      <c r="E120" s="260">
        <v>14.768435225720573</v>
      </c>
      <c r="F120" s="261">
        <f t="shared" si="2"/>
        <v>14.768435225720573</v>
      </c>
      <c r="G120" s="252"/>
    </row>
    <row r="121" spans="2:7" ht="14.25" customHeight="1">
      <c r="B121" s="197"/>
      <c r="C121" s="193">
        <v>311175</v>
      </c>
      <c r="D121" s="194" t="s">
        <v>244</v>
      </c>
      <c r="E121" s="260">
        <v>14.768435225720573</v>
      </c>
      <c r="F121" s="261">
        <f t="shared" si="2"/>
        <v>14.768435225720573</v>
      </c>
      <c r="G121" s="252"/>
    </row>
    <row r="122" spans="2:7" ht="14.25" customHeight="1">
      <c r="B122" s="197"/>
      <c r="C122" s="193">
        <v>311190</v>
      </c>
      <c r="D122" s="194" t="s">
        <v>245</v>
      </c>
      <c r="E122" s="260">
        <v>17.946452932521197</v>
      </c>
      <c r="F122" s="261">
        <f t="shared" si="2"/>
        <v>17.946452932521197</v>
      </c>
      <c r="G122" s="252"/>
    </row>
    <row r="123" spans="2:7" ht="14.25" customHeight="1">
      <c r="B123" s="197"/>
      <c r="C123" s="193">
        <v>311220</v>
      </c>
      <c r="D123" s="194" t="s">
        <v>246</v>
      </c>
      <c r="E123" s="260">
        <v>22.686773461572557</v>
      </c>
      <c r="F123" s="261">
        <f t="shared" si="2"/>
        <v>22.686773461572557</v>
      </c>
      <c r="G123" s="252"/>
    </row>
    <row r="124" spans="2:7" ht="14.25" customHeight="1">
      <c r="B124" s="197"/>
      <c r="C124" s="193">
        <v>311225</v>
      </c>
      <c r="D124" s="194" t="s">
        <v>247</v>
      </c>
      <c r="E124" s="260">
        <v>22.686773461572557</v>
      </c>
      <c r="F124" s="261">
        <f t="shared" si="2"/>
        <v>22.686773461572557</v>
      </c>
      <c r="G124" s="252"/>
    </row>
    <row r="125" spans="2:7" ht="14.25" customHeight="1">
      <c r="B125" s="197"/>
      <c r="C125" s="193">
        <v>311232</v>
      </c>
      <c r="D125" s="194" t="s">
        <v>248</v>
      </c>
      <c r="E125" s="260">
        <v>22.686773461572557</v>
      </c>
      <c r="F125" s="261">
        <f t="shared" si="2"/>
        <v>22.686773461572557</v>
      </c>
      <c r="G125" s="252"/>
    </row>
    <row r="126" spans="2:7" ht="14.25" customHeight="1">
      <c r="B126" s="197"/>
      <c r="C126" s="193">
        <v>311240</v>
      </c>
      <c r="D126" s="194" t="s">
        <v>404</v>
      </c>
      <c r="E126" s="260">
        <v>22.686773461572557</v>
      </c>
      <c r="F126" s="261">
        <f t="shared" si="2"/>
        <v>22.686773461572557</v>
      </c>
      <c r="G126" s="252"/>
    </row>
    <row r="127" spans="2:7" ht="14.25" customHeight="1">
      <c r="B127" s="197"/>
      <c r="C127" s="193">
        <v>311250</v>
      </c>
      <c r="D127" s="194" t="s">
        <v>405</v>
      </c>
      <c r="E127" s="260">
        <v>22.686773461572557</v>
      </c>
      <c r="F127" s="261">
        <f t="shared" si="2"/>
        <v>22.686773461572557</v>
      </c>
      <c r="G127" s="252"/>
    </row>
    <row r="128" spans="2:7" ht="14.25" customHeight="1">
      <c r="B128" s="197"/>
      <c r="C128" s="193">
        <v>311263</v>
      </c>
      <c r="D128" s="194" t="s">
        <v>249</v>
      </c>
      <c r="E128" s="260">
        <v>22.686773461572557</v>
      </c>
      <c r="F128" s="261">
        <f t="shared" si="2"/>
        <v>22.686773461572557</v>
      </c>
      <c r="G128" s="252"/>
    </row>
    <row r="129" spans="2:7" ht="14.25" customHeight="1">
      <c r="B129" s="197"/>
      <c r="C129" s="193">
        <v>311290</v>
      </c>
      <c r="D129" s="194" t="s">
        <v>250</v>
      </c>
      <c r="E129" s="260">
        <v>26.906326383207009</v>
      </c>
      <c r="F129" s="261">
        <f t="shared" si="2"/>
        <v>26.906326383207009</v>
      </c>
      <c r="G129" s="252"/>
    </row>
    <row r="130" spans="2:7" ht="14.25" customHeight="1">
      <c r="B130" s="197"/>
      <c r="C130" s="193">
        <v>311211</v>
      </c>
      <c r="D130" s="194" t="s">
        <v>251</v>
      </c>
      <c r="E130" s="260">
        <v>26.906326383207009</v>
      </c>
      <c r="F130" s="261">
        <f t="shared" si="2"/>
        <v>26.906326383207009</v>
      </c>
      <c r="G130" s="252"/>
    </row>
    <row r="131" spans="2:7" ht="14.25" customHeight="1" thickBot="1">
      <c r="B131" s="223"/>
      <c r="C131" s="224"/>
      <c r="D131" s="225"/>
      <c r="E131" s="341"/>
      <c r="F131" s="298"/>
      <c r="G131" s="252"/>
    </row>
    <row r="132" spans="2:7" ht="14.25" customHeight="1" thickBot="1">
      <c r="B132" s="228"/>
      <c r="C132" s="229"/>
      <c r="D132" s="230"/>
      <c r="E132" s="348"/>
      <c r="F132" s="514"/>
      <c r="G132" s="252"/>
    </row>
    <row r="133" spans="2:7" ht="14.25" customHeight="1">
      <c r="B133" s="186"/>
      <c r="C133" s="212"/>
      <c r="D133" s="213"/>
      <c r="E133" s="518"/>
      <c r="F133" s="519"/>
      <c r="G133" s="252"/>
    </row>
    <row r="134" spans="2:7" ht="14.25" customHeight="1">
      <c r="B134" s="422"/>
      <c r="C134" s="188">
        <v>311425</v>
      </c>
      <c r="D134" s="189" t="s">
        <v>406</v>
      </c>
      <c r="E134" s="258">
        <v>27.453800021773507</v>
      </c>
      <c r="F134" s="259">
        <f t="shared" ref="F134:F152" si="3">E134*(100-$F$5)/100</f>
        <v>27.45380002177351</v>
      </c>
      <c r="G134" s="252"/>
    </row>
    <row r="135" spans="2:7" ht="14.25" customHeight="1">
      <c r="B135" s="550" t="s">
        <v>1650</v>
      </c>
      <c r="C135" s="193">
        <v>311432</v>
      </c>
      <c r="D135" s="194" t="s">
        <v>252</v>
      </c>
      <c r="E135" s="260">
        <v>27.453800021773507</v>
      </c>
      <c r="F135" s="261">
        <f>E135*(100-$F$5)/100</f>
        <v>27.45380002177351</v>
      </c>
      <c r="G135" s="252"/>
    </row>
    <row r="136" spans="2:7" ht="14.25" customHeight="1">
      <c r="B136" s="415"/>
      <c r="C136" s="193">
        <v>311440</v>
      </c>
      <c r="D136" s="194" t="s">
        <v>407</v>
      </c>
      <c r="E136" s="260">
        <v>27.453800021773507</v>
      </c>
      <c r="F136" s="261">
        <f t="shared" si="3"/>
        <v>27.45380002177351</v>
      </c>
      <c r="G136" s="252"/>
    </row>
    <row r="137" spans="2:7" ht="14.25" customHeight="1">
      <c r="B137" s="415"/>
      <c r="C137" s="193">
        <v>311450</v>
      </c>
      <c r="D137" s="194" t="s">
        <v>408</v>
      </c>
      <c r="E137" s="260">
        <v>27.453800021773507</v>
      </c>
      <c r="F137" s="261">
        <f t="shared" si="3"/>
        <v>27.45380002177351</v>
      </c>
      <c r="G137" s="252"/>
    </row>
    <row r="138" spans="2:7" ht="14.25" customHeight="1">
      <c r="B138" s="187"/>
      <c r="C138" s="193">
        <v>311463</v>
      </c>
      <c r="D138" s="194" t="s">
        <v>253</v>
      </c>
      <c r="E138" s="260">
        <v>27.453800021773507</v>
      </c>
      <c r="F138" s="261">
        <f t="shared" si="3"/>
        <v>27.45380002177351</v>
      </c>
      <c r="G138" s="252"/>
    </row>
    <row r="139" spans="2:7" ht="14.25" customHeight="1">
      <c r="B139" s="197"/>
      <c r="C139" s="193">
        <v>311490</v>
      </c>
      <c r="D139" s="194" t="s">
        <v>254</v>
      </c>
      <c r="E139" s="260">
        <v>27.453800021773507</v>
      </c>
      <c r="F139" s="261">
        <f t="shared" si="3"/>
        <v>27.45380002177351</v>
      </c>
      <c r="G139" s="252"/>
    </row>
    <row r="140" spans="2:7" ht="14.25" customHeight="1">
      <c r="B140" s="197"/>
      <c r="C140" s="193">
        <v>311620</v>
      </c>
      <c r="D140" s="194" t="s">
        <v>255</v>
      </c>
      <c r="E140" s="260">
        <v>34.811311603484207</v>
      </c>
      <c r="F140" s="261">
        <f t="shared" si="3"/>
        <v>34.811311603484207</v>
      </c>
      <c r="G140" s="252"/>
    </row>
    <row r="141" spans="2:7" ht="14.25" customHeight="1">
      <c r="B141" s="197"/>
      <c r="C141" s="193">
        <v>311625</v>
      </c>
      <c r="D141" s="194" t="s">
        <v>256</v>
      </c>
      <c r="E141" s="260">
        <v>39.044217540693438</v>
      </c>
      <c r="F141" s="261">
        <f t="shared" si="3"/>
        <v>39.044217540693438</v>
      </c>
      <c r="G141" s="252"/>
    </row>
    <row r="142" spans="2:7" ht="14.25" customHeight="1">
      <c r="B142" s="197"/>
      <c r="C142" s="193">
        <v>311632</v>
      </c>
      <c r="D142" s="194" t="s">
        <v>257</v>
      </c>
      <c r="E142" s="260">
        <v>39.044217540693438</v>
      </c>
      <c r="F142" s="261">
        <f t="shared" si="3"/>
        <v>39.044217540693438</v>
      </c>
      <c r="G142" s="252"/>
    </row>
    <row r="143" spans="2:7" ht="14.25" customHeight="1">
      <c r="B143" s="197"/>
      <c r="C143" s="193">
        <v>311640</v>
      </c>
      <c r="D143" s="194" t="s">
        <v>409</v>
      </c>
      <c r="E143" s="260">
        <v>39.044217540693438</v>
      </c>
      <c r="F143" s="261">
        <f t="shared" si="3"/>
        <v>39.044217540693438</v>
      </c>
      <c r="G143" s="252"/>
    </row>
    <row r="144" spans="2:7" ht="14.25" customHeight="1">
      <c r="B144" s="197"/>
      <c r="C144" s="193">
        <v>311650</v>
      </c>
      <c r="D144" s="194" t="s">
        <v>410</v>
      </c>
      <c r="E144" s="260">
        <v>39.044217540693438</v>
      </c>
      <c r="F144" s="261">
        <f t="shared" si="3"/>
        <v>39.044217540693438</v>
      </c>
      <c r="G144" s="252"/>
    </row>
    <row r="145" spans="2:7" ht="14.25" customHeight="1">
      <c r="B145" s="197"/>
      <c r="C145" s="193">
        <v>311663</v>
      </c>
      <c r="D145" s="194" t="s">
        <v>258</v>
      </c>
      <c r="E145" s="260">
        <v>39.044217540693438</v>
      </c>
      <c r="F145" s="261">
        <f t="shared" si="3"/>
        <v>39.044217540693438</v>
      </c>
      <c r="G145" s="252"/>
    </row>
    <row r="146" spans="2:7" ht="14.25" customHeight="1">
      <c r="B146" s="197"/>
      <c r="C146" s="193">
        <v>311690</v>
      </c>
      <c r="D146" s="194" t="s">
        <v>259</v>
      </c>
      <c r="E146" s="260">
        <v>52.757764536005389</v>
      </c>
      <c r="F146" s="261">
        <f t="shared" si="3"/>
        <v>52.757764536005389</v>
      </c>
      <c r="G146" s="252"/>
    </row>
    <row r="147" spans="2:7" ht="14.25" customHeight="1">
      <c r="B147" s="197"/>
      <c r="C147" s="193">
        <v>311611</v>
      </c>
      <c r="D147" s="194" t="s">
        <v>260</v>
      </c>
      <c r="E147" s="260">
        <v>52.757764536005389</v>
      </c>
      <c r="F147" s="261">
        <f t="shared" si="3"/>
        <v>52.757764536005389</v>
      </c>
      <c r="G147" s="252"/>
    </row>
    <row r="148" spans="2:7" ht="14.25" customHeight="1">
      <c r="B148" s="197"/>
      <c r="C148" s="193">
        <v>312025</v>
      </c>
      <c r="D148" s="194" t="s">
        <v>411</v>
      </c>
      <c r="E148" s="260">
        <v>116.10447042282134</v>
      </c>
      <c r="F148" s="261">
        <f t="shared" si="3"/>
        <v>116.10447042282134</v>
      </c>
      <c r="G148" s="252"/>
    </row>
    <row r="149" spans="2:7" ht="14.25" customHeight="1">
      <c r="B149" s="197"/>
      <c r="C149" s="193">
        <v>312032</v>
      </c>
      <c r="D149" s="194" t="s">
        <v>261</v>
      </c>
      <c r="E149" s="260">
        <v>116.10447042282134</v>
      </c>
      <c r="F149" s="261">
        <f>E149*(100-$F$5)/100</f>
        <v>116.10447042282134</v>
      </c>
      <c r="G149" s="252"/>
    </row>
    <row r="150" spans="2:7" ht="14.25" customHeight="1">
      <c r="B150" s="197"/>
      <c r="C150" s="193">
        <v>312040</v>
      </c>
      <c r="D150" s="194" t="s">
        <v>412</v>
      </c>
      <c r="E150" s="260">
        <v>116.10447042282134</v>
      </c>
      <c r="F150" s="261">
        <f t="shared" si="3"/>
        <v>116.10447042282134</v>
      </c>
      <c r="G150" s="252"/>
    </row>
    <row r="151" spans="2:7" ht="14.25" customHeight="1">
      <c r="B151" s="197"/>
      <c r="C151" s="193">
        <v>312050</v>
      </c>
      <c r="D151" s="194" t="s">
        <v>413</v>
      </c>
      <c r="E151" s="260">
        <v>116.10447042282134</v>
      </c>
      <c r="F151" s="261">
        <f t="shared" si="3"/>
        <v>116.10447042282134</v>
      </c>
      <c r="G151" s="252"/>
    </row>
    <row r="152" spans="2:7" ht="14.25" customHeight="1">
      <c r="B152" s="197"/>
      <c r="C152" s="193">
        <v>312063</v>
      </c>
      <c r="D152" s="194" t="s">
        <v>262</v>
      </c>
      <c r="E152" s="260">
        <v>116.10447042282134</v>
      </c>
      <c r="F152" s="261">
        <f t="shared" si="3"/>
        <v>116.10447042282134</v>
      </c>
      <c r="G152" s="252"/>
    </row>
    <row r="153" spans="2:7" ht="14.25" customHeight="1">
      <c r="B153" s="197"/>
      <c r="C153" s="193">
        <v>312090</v>
      </c>
      <c r="D153" s="194" t="s">
        <v>263</v>
      </c>
      <c r="E153" s="260">
        <v>141.4351409682028</v>
      </c>
      <c r="F153" s="261">
        <f>E153*(100-$F$5)/100</f>
        <v>141.4351409682028</v>
      </c>
      <c r="G153" s="252"/>
    </row>
    <row r="154" spans="2:7" ht="14.25" customHeight="1">
      <c r="B154" s="197"/>
      <c r="C154" s="233">
        <v>312011</v>
      </c>
      <c r="D154" s="234" t="s">
        <v>414</v>
      </c>
      <c r="E154" s="289" t="s">
        <v>1438</v>
      </c>
      <c r="F154" s="290" t="s">
        <v>1438</v>
      </c>
      <c r="G154" s="252"/>
    </row>
    <row r="155" spans="2:7" ht="14.25" customHeight="1" thickBot="1">
      <c r="B155" s="204"/>
      <c r="C155" s="565"/>
      <c r="D155" s="206"/>
      <c r="E155" s="566"/>
      <c r="F155" s="545"/>
    </row>
  </sheetData>
  <mergeCells count="8">
    <mergeCell ref="B7:F7"/>
    <mergeCell ref="B81:F81"/>
    <mergeCell ref="B2:F2"/>
    <mergeCell ref="B3:B5"/>
    <mergeCell ref="C3:C5"/>
    <mergeCell ref="D3:D5"/>
    <mergeCell ref="E3:E5"/>
    <mergeCell ref="F3:F4"/>
  </mergeCells>
  <printOptions horizontalCentered="1"/>
  <pageMargins left="0.59055118110236227" right="0.39370078740157483" top="0" bottom="1.1811023622047245" header="0" footer="0"/>
  <pageSetup scale="85" orientation="portrait" r:id="rId1"/>
  <headerFooter scaleWithDoc="0">
    <oddFooter>&amp;L&amp;"-,Obyčejné"
&amp;"-,Tučné"CLEVELINGS s.r.o.&amp;"-,Obyčejné"
Míškovice 238
768 52 Míškovice
Czech Republic&amp;C&amp;G&amp;R
&amp;"-,Obyčejné"Tel.:  +420 573 033 029
sales@clevelings.cz
www.clevelings.cz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C08A17ED24844DBC3F462C8B81CFC1" ma:contentTypeVersion="6" ma:contentTypeDescription="Create a new document." ma:contentTypeScope="" ma:versionID="8a6730d253afed6f3dbaaebdf27c8e91">
  <xsd:schema xmlns:xsd="http://www.w3.org/2001/XMLSchema" xmlns:xs="http://www.w3.org/2001/XMLSchema" xmlns:p="http://schemas.microsoft.com/office/2006/metadata/properties" xmlns:ns3="ab967a33-6670-4251-b7ff-357e243c0308" targetNamespace="http://schemas.microsoft.com/office/2006/metadata/properties" ma:root="true" ma:fieldsID="d767bb6590d95eaa50a28978edaf4ded" ns3:_="">
    <xsd:import namespace="ab967a33-6670-4251-b7ff-357e243c030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67a33-6670-4251-b7ff-357e243c030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967a33-6670-4251-b7ff-357e243c03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DBF0F-A108-4789-84A0-AEA7F45B3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967a33-6670-4251-b7ff-357e243c0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DA77D4-08F1-4AD6-AF0C-440219B5BEE8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ab967a33-6670-4251-b7ff-357e243c0308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154FF4-BEA3-4B33-A74B-59C9F9AFEE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DISCOUNT CARD</vt:lpstr>
      <vt:lpstr>01. ELECTROFUSION FITTINGS </vt:lpstr>
      <vt:lpstr>02. BUTTFUSION FITTINGS</vt:lpstr>
      <vt:lpstr>03. SEAMLESS BENDS PE100 RC</vt:lpstr>
      <vt:lpstr>04. FLANGES</vt:lpstr>
      <vt:lpstr>05.WELDING UNITS &amp; ACCESSORIES</vt:lpstr>
      <vt:lpstr>06. PP COMPRESSION FITTINGS</vt:lpstr>
      <vt:lpstr>07. PP COMPRESSION VALVES</vt:lpstr>
      <vt:lpstr>08. CLAMP SADDLES</vt:lpstr>
      <vt:lpstr>09. PP THREAD FITTINGS</vt:lpstr>
      <vt:lpstr>10. PVC PRESSURE FITTINGS</vt:lpstr>
      <vt:lpstr>11. PVC PRESSURE VALVES</vt:lpstr>
      <vt:lpstr>12. PVC-U CHECK VALVES</vt:lpstr>
      <vt:lpstr>13. PVC CLEANERS, CEMENTS</vt:lpstr>
      <vt:lpstr>14. PVC FLEXIBLE HOSES</vt:lpstr>
      <vt:lpstr>15. PVC-U PRESSURE PIPES</vt:lpstr>
      <vt:lpstr>16. PE PRESSURE PIPES</vt:lpstr>
      <vt:lpstr>17. SWIMMING POOL EQUIPMENT</vt:lpstr>
      <vt:lpstr>'01. ELECTROFUSION FITTINGS '!euro</vt:lpstr>
      <vt:lpstr>'01. ELECTROFUSION FITTINGS '!Názvy_tisku</vt:lpstr>
      <vt:lpstr>'02. BUTTFUSION FITTINGS'!Názvy_tisku</vt:lpstr>
      <vt:lpstr>'03. SEAMLESS BENDS PE100 RC'!Názvy_tisku</vt:lpstr>
      <vt:lpstr>'04. FLANGES'!Názvy_tisku</vt:lpstr>
      <vt:lpstr>'06. PP COMPRESSION FITTINGS'!Názvy_tisku</vt:lpstr>
      <vt:lpstr>'07. PP COMPRESSION VALVES'!Názvy_tisku</vt:lpstr>
      <vt:lpstr>'08. CLAMP SADDLES'!Názvy_tisku</vt:lpstr>
      <vt:lpstr>'09. PP THREAD FITTINGS'!Názvy_tisku</vt:lpstr>
      <vt:lpstr>'10. PVC PRESSURE FITTINGS'!Názvy_tisku</vt:lpstr>
      <vt:lpstr>'11. PVC PRESSURE VALVES'!Názvy_tisku</vt:lpstr>
      <vt:lpstr>'12. PVC-U CHECK VALVES'!Názvy_tisku</vt:lpstr>
      <vt:lpstr>'13. PVC CLEANERS, CEMENTS'!Názvy_tisku</vt:lpstr>
      <vt:lpstr>'16. PE PRESSURE PIPES'!Názvy_tisku</vt:lpstr>
      <vt:lpstr>'04. FLANGES'!přiruby_ocel</vt:lpstr>
      <vt:lpstr>'11. PVC PRESSURE VALVES'!tlak_ventily</vt:lpstr>
      <vt:lpstr>'02. BUTTFUSION FITTINGS'!tvarovky_na_tupo</vt:lpstr>
      <vt:lpstr>'10. PVC PRESSURE FITTINGS'!tvarovky_tlak</vt:lpstr>
    </vt:vector>
  </TitlesOfParts>
  <Company>CLEVELINGS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CLEVELINGS EN PRICE LIST EUR</dc:title>
  <dc:creator>Jiří Gredner</dc:creator>
  <cp:lastModifiedBy>Jiri | Clevelings s.r.o.</cp:lastModifiedBy>
  <cp:lastPrinted>2026-03-20T13:16:33Z</cp:lastPrinted>
  <dcterms:created xsi:type="dcterms:W3CDTF">2007-02-01T08:33:53Z</dcterms:created>
  <dcterms:modified xsi:type="dcterms:W3CDTF">2026-04-09T16:45:39Z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0x010100ABC08A17ED24844DBC3F462C8B81CFC1</vt:lpwstr>
  </property>
</Properties>
</file>